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495" windowWidth="19440" windowHeight="7575"/>
  </bookViews>
  <sheets>
    <sheet name="HAZİRAN LİSANS" sheetId="1" r:id="rId1"/>
    <sheet name="HAZİRAN MYO" sheetId="2" r:id="rId2"/>
    <sheet name="HAZİRAN SHMYO" sheetId="4" r:id="rId3"/>
    <sheet name="HAZİRAN YURT" sheetId="5" r:id="rId4"/>
  </sheets>
  <definedNames>
    <definedName name="_xlnm.Print_Area" localSheetId="0">'HAZİRAN LİSANS'!$A$1:$K$103</definedName>
    <definedName name="_xlnm.Print_Area" localSheetId="1">'HAZİRAN MYO'!$A$1:$N$37</definedName>
    <definedName name="_xlnm.Print_Area" localSheetId="2">'HAZİRAN SHMYO'!$A$3:$N$19</definedName>
  </definedNames>
  <calcPr calcId="144525"/>
</workbook>
</file>

<file path=xl/calcChain.xml><?xml version="1.0" encoding="utf-8"?>
<calcChain xmlns="http://schemas.openxmlformats.org/spreadsheetml/2006/main">
  <c r="N65" i="5" l="1"/>
  <c r="M65" i="5"/>
  <c r="L65" i="5"/>
  <c r="M64" i="5"/>
  <c r="L64" i="5" s="1"/>
  <c r="M63" i="5"/>
  <c r="L63" i="5"/>
  <c r="N58" i="5"/>
  <c r="M58" i="5"/>
  <c r="L58" i="5"/>
  <c r="N57" i="5"/>
  <c r="M57" i="5"/>
  <c r="L57" i="5" s="1"/>
  <c r="M56" i="5"/>
  <c r="L56" i="5"/>
  <c r="N51" i="5"/>
  <c r="M51" i="5"/>
  <c r="L51" i="5"/>
  <c r="M50" i="5"/>
  <c r="L50" i="5" s="1"/>
  <c r="M49" i="5"/>
  <c r="L49" i="5"/>
  <c r="N44" i="5"/>
  <c r="M44" i="5"/>
  <c r="L44" i="5"/>
  <c r="N43" i="5"/>
  <c r="M43" i="5"/>
  <c r="L43" i="5" s="1"/>
  <c r="M42" i="5"/>
  <c r="L42" i="5"/>
  <c r="N37" i="5"/>
  <c r="M37" i="5"/>
  <c r="L37" i="5"/>
  <c r="N36" i="5"/>
  <c r="M36" i="5"/>
  <c r="L36" i="5" s="1"/>
  <c r="M35" i="5"/>
  <c r="L35" i="5"/>
  <c r="M30" i="5"/>
  <c r="N30" i="5" s="1"/>
  <c r="L30" i="5"/>
  <c r="N29" i="5"/>
  <c r="M29" i="5"/>
  <c r="L29" i="5"/>
  <c r="M28" i="5"/>
  <c r="L28" i="5"/>
  <c r="N23" i="5"/>
  <c r="M23" i="5"/>
  <c r="L23" i="5"/>
  <c r="N22" i="5"/>
  <c r="M22" i="5"/>
  <c r="L22" i="5" s="1"/>
  <c r="M21" i="5"/>
  <c r="L21" i="5"/>
  <c r="N16" i="5"/>
  <c r="M16" i="5"/>
  <c r="L16" i="5"/>
  <c r="M15" i="5"/>
  <c r="L15" i="5" s="1"/>
  <c r="M14" i="5"/>
  <c r="L14" i="5"/>
  <c r="N9" i="5"/>
  <c r="M9" i="5"/>
  <c r="L9" i="5"/>
  <c r="N8" i="5"/>
  <c r="M8" i="5"/>
  <c r="L8" i="5" s="1"/>
  <c r="M7" i="5"/>
  <c r="L7" i="5"/>
  <c r="N11" i="4"/>
  <c r="M11" i="4"/>
  <c r="L11" i="4"/>
  <c r="N10" i="4"/>
  <c r="M10" i="4"/>
  <c r="L10" i="4" s="1"/>
  <c r="M9" i="4"/>
  <c r="L9" i="4"/>
  <c r="N30" i="2"/>
  <c r="M30" i="2"/>
  <c r="L30" i="2"/>
  <c r="N29" i="2"/>
  <c r="M29" i="2"/>
  <c r="L29" i="2" s="1"/>
  <c r="M28" i="2"/>
  <c r="L28" i="2"/>
  <c r="M23" i="2"/>
  <c r="N23" i="2" s="1"/>
  <c r="L23" i="2"/>
  <c r="M22" i="2"/>
  <c r="N22" i="2" s="1"/>
  <c r="L22" i="2"/>
  <c r="M21" i="2"/>
  <c r="L21" i="2" s="1"/>
  <c r="M16" i="2"/>
  <c r="N16" i="2" s="1"/>
  <c r="L16" i="2"/>
  <c r="M15" i="2"/>
  <c r="N15" i="2" s="1"/>
  <c r="L15" i="2"/>
  <c r="M14" i="2"/>
  <c r="L14" i="2" s="1"/>
  <c r="N9" i="2"/>
  <c r="M9" i="2"/>
  <c r="L9" i="2"/>
  <c r="M8" i="2"/>
  <c r="L8" i="2" s="1"/>
  <c r="M7" i="2"/>
  <c r="L7" i="2"/>
  <c r="M96" i="1"/>
  <c r="L96" i="1" s="1"/>
  <c r="M95" i="1"/>
  <c r="L95" i="1" s="1"/>
  <c r="M94" i="1"/>
  <c r="L94" i="1" s="1"/>
  <c r="M89" i="1"/>
  <c r="L89" i="1"/>
  <c r="M88" i="1"/>
  <c r="L88" i="1"/>
  <c r="M87" i="1"/>
  <c r="L87" i="1"/>
  <c r="M82" i="1"/>
  <c r="L82" i="1"/>
  <c r="M81" i="1"/>
  <c r="L81" i="1"/>
  <c r="M80" i="1"/>
  <c r="L80" i="1" s="1"/>
  <c r="M73" i="1"/>
  <c r="L73" i="1"/>
  <c r="M72" i="1"/>
  <c r="L72" i="1" s="1"/>
  <c r="M71" i="1"/>
  <c r="L71" i="1"/>
  <c r="M66" i="1"/>
  <c r="M65" i="1"/>
  <c r="L65" i="1"/>
  <c r="M64" i="1"/>
  <c r="L64" i="1" s="1"/>
  <c r="M59" i="1"/>
  <c r="L59" i="1"/>
  <c r="M58" i="1"/>
  <c r="L58" i="1" s="1"/>
  <c r="M57" i="1"/>
  <c r="L57" i="1"/>
  <c r="M52" i="1"/>
  <c r="L52" i="1" s="1"/>
  <c r="M51" i="1"/>
  <c r="L51" i="1" s="1"/>
  <c r="M50" i="1"/>
  <c r="L50" i="1"/>
  <c r="M45" i="1"/>
  <c r="L45" i="1"/>
  <c r="M44" i="1"/>
  <c r="L44" i="1" s="1"/>
  <c r="M43" i="1"/>
  <c r="L43" i="1"/>
  <c r="M38" i="1"/>
  <c r="L38" i="1" s="1"/>
  <c r="M37" i="1"/>
  <c r="L37" i="1" s="1"/>
  <c r="M36" i="1"/>
  <c r="L36" i="1"/>
  <c r="M31" i="1"/>
  <c r="L31" i="1"/>
  <c r="M30" i="1"/>
  <c r="L30" i="1" s="1"/>
  <c r="M29" i="1"/>
  <c r="L29" i="1"/>
  <c r="M24" i="1"/>
  <c r="L24" i="1"/>
  <c r="M23" i="1"/>
  <c r="L23" i="1" s="1"/>
  <c r="M22" i="1"/>
  <c r="L22" i="1" s="1"/>
  <c r="M17" i="1"/>
  <c r="L17" i="1"/>
  <c r="M16" i="1"/>
  <c r="L16" i="1" s="1"/>
  <c r="M15" i="1"/>
  <c r="L15" i="1"/>
  <c r="M9" i="1"/>
  <c r="M8" i="1"/>
  <c r="M7" i="1"/>
  <c r="L66" i="1" l="1"/>
  <c r="N64" i="5"/>
  <c r="N50" i="5"/>
  <c r="N15" i="5"/>
  <c r="N8" i="2"/>
  <c r="L9" i="1" l="1"/>
  <c r="L8" i="1"/>
  <c r="L7" i="1"/>
  <c r="C64" i="5" l="1"/>
  <c r="D64" i="5" s="1"/>
  <c r="E64" i="5" s="1"/>
  <c r="F64" i="5" s="1"/>
  <c r="C50" i="5"/>
  <c r="C65" i="5"/>
  <c r="B65" i="5"/>
  <c r="B64" i="5"/>
  <c r="B63" i="5"/>
  <c r="K63" i="5" s="1"/>
  <c r="B58" i="5"/>
  <c r="B57" i="5"/>
  <c r="B56" i="5"/>
  <c r="K56" i="5" s="1"/>
  <c r="C51" i="5"/>
  <c r="B51" i="5"/>
  <c r="B50" i="5"/>
  <c r="B49" i="5"/>
  <c r="K49" i="5" s="1"/>
  <c r="B44" i="5"/>
  <c r="B43" i="5"/>
  <c r="B37" i="5"/>
  <c r="C36" i="5"/>
  <c r="B36" i="5"/>
  <c r="B35" i="5"/>
  <c r="K35" i="5" s="1"/>
  <c r="B30" i="5"/>
  <c r="B29" i="5"/>
  <c r="B23" i="5"/>
  <c r="B22" i="5"/>
  <c r="B21" i="5"/>
  <c r="K21" i="5" s="1"/>
  <c r="O21" i="5" s="1"/>
  <c r="B16" i="5"/>
  <c r="B15" i="5"/>
  <c r="B14" i="5"/>
  <c r="K14" i="5" s="1"/>
  <c r="B9" i="5"/>
  <c r="B8" i="5"/>
  <c r="K64" i="5" l="1"/>
  <c r="C57" i="5"/>
  <c r="D57" i="5" s="1"/>
  <c r="E57" i="5" s="1"/>
  <c r="F57" i="5" s="1"/>
  <c r="B7" i="5"/>
  <c r="K7" i="5" s="1"/>
  <c r="C22" i="5"/>
  <c r="C8" i="5"/>
  <c r="D8" i="5" s="1"/>
  <c r="E8" i="5" s="1"/>
  <c r="F8" i="5" s="1"/>
  <c r="C9" i="5"/>
  <c r="K15" i="5"/>
  <c r="D51" i="5"/>
  <c r="E51" i="5" s="1"/>
  <c r="F51" i="5" s="1"/>
  <c r="G51" i="5" s="1"/>
  <c r="H51" i="5" s="1"/>
  <c r="I51" i="5" s="1"/>
  <c r="J51" i="5" s="1"/>
  <c r="D36" i="5"/>
  <c r="E36" i="5" s="1"/>
  <c r="F36" i="5" s="1"/>
  <c r="D50" i="5"/>
  <c r="E50" i="5" s="1"/>
  <c r="F50" i="5" s="1"/>
  <c r="D65" i="5"/>
  <c r="E65" i="5" s="1"/>
  <c r="F65" i="5" s="1"/>
  <c r="G65" i="5" s="1"/>
  <c r="H65" i="5" s="1"/>
  <c r="I65" i="5" s="1"/>
  <c r="J65" i="5" s="1"/>
  <c r="K65" i="5"/>
  <c r="C15" i="5"/>
  <c r="D15" i="5" s="1"/>
  <c r="E15" i="5" s="1"/>
  <c r="F15" i="5" s="1"/>
  <c r="C23" i="5"/>
  <c r="D23" i="5" s="1"/>
  <c r="E23" i="5" s="1"/>
  <c r="F23" i="5" s="1"/>
  <c r="G23" i="5" s="1"/>
  <c r="H23" i="5" s="1"/>
  <c r="I23" i="5" s="1"/>
  <c r="J23" i="5" s="1"/>
  <c r="C37" i="5"/>
  <c r="D37" i="5" s="1"/>
  <c r="E37" i="5" s="1"/>
  <c r="F37" i="5" s="1"/>
  <c r="G37" i="5" s="1"/>
  <c r="H37" i="5" s="1"/>
  <c r="I37" i="5" s="1"/>
  <c r="J37" i="5" s="1"/>
  <c r="C16" i="5"/>
  <c r="B28" i="5"/>
  <c r="K28" i="5" s="1"/>
  <c r="C29" i="5"/>
  <c r="B42" i="5"/>
  <c r="K42" i="5" s="1"/>
  <c r="C43" i="5"/>
  <c r="C30" i="5"/>
  <c r="D30" i="5" s="1"/>
  <c r="E30" i="5" s="1"/>
  <c r="F30" i="5" s="1"/>
  <c r="G30" i="5" s="1"/>
  <c r="H30" i="5" s="1"/>
  <c r="I30" i="5" s="1"/>
  <c r="J30" i="5" s="1"/>
  <c r="C44" i="5"/>
  <c r="D44" i="5" s="1"/>
  <c r="E44" i="5" s="1"/>
  <c r="F44" i="5" s="1"/>
  <c r="G44" i="5" s="1"/>
  <c r="H44" i="5" s="1"/>
  <c r="I44" i="5" s="1"/>
  <c r="J44" i="5" s="1"/>
  <c r="C58" i="5"/>
  <c r="D58" i="5" s="1"/>
  <c r="E58" i="5" s="1"/>
  <c r="F58" i="5" s="1"/>
  <c r="G58" i="5" s="1"/>
  <c r="H58" i="5" s="1"/>
  <c r="I58" i="5" s="1"/>
  <c r="J58" i="5" s="1"/>
  <c r="K8" i="5" l="1"/>
  <c r="K36" i="5"/>
  <c r="K57" i="5"/>
  <c r="K58" i="5"/>
  <c r="K30" i="5"/>
  <c r="K44" i="5"/>
  <c r="D43" i="5"/>
  <c r="E43" i="5" s="1"/>
  <c r="F43" i="5" s="1"/>
  <c r="D29" i="5"/>
  <c r="E29" i="5" s="1"/>
  <c r="F29" i="5" s="1"/>
  <c r="D16" i="5"/>
  <c r="E16" i="5" s="1"/>
  <c r="F16" i="5" s="1"/>
  <c r="G16" i="5" s="1"/>
  <c r="H16" i="5" s="1"/>
  <c r="I16" i="5" s="1"/>
  <c r="J16" i="5" s="1"/>
  <c r="D9" i="5"/>
  <c r="E9" i="5" s="1"/>
  <c r="F9" i="5" s="1"/>
  <c r="G9" i="5" s="1"/>
  <c r="H9" i="5" s="1"/>
  <c r="I9" i="5" s="1"/>
  <c r="J9" i="5" s="1"/>
  <c r="D22" i="5"/>
  <c r="E22" i="5" s="1"/>
  <c r="F22" i="5" s="1"/>
  <c r="K50" i="5"/>
  <c r="K51" i="5"/>
  <c r="K23" i="5"/>
  <c r="K37" i="5"/>
  <c r="K29" i="5" l="1"/>
  <c r="K9" i="5"/>
  <c r="K22" i="5"/>
  <c r="K16" i="5"/>
  <c r="K43" i="5"/>
  <c r="B96" i="1" l="1"/>
  <c r="N96" i="1" s="1"/>
  <c r="B95" i="1"/>
  <c r="N95" i="1" s="1"/>
  <c r="C95" i="1" s="1"/>
  <c r="D95" i="1" s="1"/>
  <c r="E95" i="1" s="1"/>
  <c r="F95" i="1" s="1"/>
  <c r="B94" i="1"/>
  <c r="K94" i="1" s="1"/>
  <c r="C96" i="1" l="1"/>
  <c r="K95" i="1"/>
  <c r="B89" i="1"/>
  <c r="N89" i="1" s="1"/>
  <c r="B88" i="1"/>
  <c r="N88" i="1" s="1"/>
  <c r="B87" i="1"/>
  <c r="K87" i="1" s="1"/>
  <c r="B82" i="1"/>
  <c r="N82" i="1" s="1"/>
  <c r="B81" i="1"/>
  <c r="N81" i="1" s="1"/>
  <c r="B73" i="1"/>
  <c r="N73" i="1" s="1"/>
  <c r="B72" i="1"/>
  <c r="N72" i="1" s="1"/>
  <c r="B71" i="1"/>
  <c r="K71" i="1" s="1"/>
  <c r="D96" i="1" l="1"/>
  <c r="E96" i="1" s="1"/>
  <c r="F96" i="1" s="1"/>
  <c r="G96" i="1" s="1"/>
  <c r="H96" i="1" s="1"/>
  <c r="I96" i="1" s="1"/>
  <c r="J96" i="1" s="1"/>
  <c r="C89" i="1"/>
  <c r="D89" i="1" s="1"/>
  <c r="E89" i="1" s="1"/>
  <c r="F89" i="1" s="1"/>
  <c r="G89" i="1" s="1"/>
  <c r="H89" i="1" s="1"/>
  <c r="I89" i="1" s="1"/>
  <c r="J89" i="1" s="1"/>
  <c r="C73" i="1"/>
  <c r="D73" i="1" s="1"/>
  <c r="E73" i="1" s="1"/>
  <c r="F73" i="1" s="1"/>
  <c r="G73" i="1" s="1"/>
  <c r="H73" i="1" s="1"/>
  <c r="I73" i="1" s="1"/>
  <c r="J73" i="1" s="1"/>
  <c r="C72" i="1"/>
  <c r="D72" i="1" s="1"/>
  <c r="E72" i="1" s="1"/>
  <c r="F72" i="1" s="1"/>
  <c r="C88" i="1"/>
  <c r="D88" i="1" s="1"/>
  <c r="E88" i="1" s="1"/>
  <c r="F88" i="1" s="1"/>
  <c r="B80" i="1"/>
  <c r="K80" i="1" s="1"/>
  <c r="C81" i="1"/>
  <c r="D81" i="1" s="1"/>
  <c r="E81" i="1" s="1"/>
  <c r="F81" i="1" s="1"/>
  <c r="C82" i="1"/>
  <c r="D82" i="1" s="1"/>
  <c r="E82" i="1" s="1"/>
  <c r="F82" i="1" s="1"/>
  <c r="G82" i="1" s="1"/>
  <c r="H82" i="1" s="1"/>
  <c r="I82" i="1" s="1"/>
  <c r="J82" i="1" s="1"/>
  <c r="K96" i="1" l="1"/>
  <c r="K88" i="1"/>
  <c r="K89" i="1"/>
  <c r="K72" i="1"/>
  <c r="K81" i="1"/>
  <c r="K82" i="1"/>
  <c r="K73" i="1"/>
  <c r="B11" i="4" l="1"/>
  <c r="B10" i="4"/>
  <c r="C11" i="4" l="1"/>
  <c r="D11" i="4" s="1"/>
  <c r="E11" i="4" s="1"/>
  <c r="F11" i="4" s="1"/>
  <c r="G11" i="4" s="1"/>
  <c r="H11" i="4" s="1"/>
  <c r="I11" i="4" s="1"/>
  <c r="J11" i="4" s="1"/>
  <c r="B9" i="4"/>
  <c r="K9" i="4" s="1"/>
  <c r="C10" i="4"/>
  <c r="D10" i="4" s="1"/>
  <c r="E10" i="4" s="1"/>
  <c r="F10" i="4" s="1"/>
  <c r="B30" i="2"/>
  <c r="B29" i="2"/>
  <c r="B28" i="2"/>
  <c r="K28" i="2" s="1"/>
  <c r="B23" i="2"/>
  <c r="B22" i="2"/>
  <c r="B21" i="2"/>
  <c r="K21" i="2" s="1"/>
  <c r="C16" i="2"/>
  <c r="B15" i="2"/>
  <c r="B14" i="2"/>
  <c r="K14" i="2" s="1"/>
  <c r="B9" i="2"/>
  <c r="B8" i="2"/>
  <c r="B66" i="1"/>
  <c r="N66" i="1" s="1"/>
  <c r="B65" i="1"/>
  <c r="N65" i="1" s="1"/>
  <c r="B64" i="1"/>
  <c r="K64" i="1" s="1"/>
  <c r="B59" i="1"/>
  <c r="N59" i="1" s="1"/>
  <c r="B58" i="1"/>
  <c r="N58" i="1" s="1"/>
  <c r="B52" i="1"/>
  <c r="N52" i="1" s="1"/>
  <c r="B51" i="1"/>
  <c r="N51" i="1" s="1"/>
  <c r="B50" i="1"/>
  <c r="K50" i="1" s="1"/>
  <c r="B45" i="1"/>
  <c r="N45" i="1" s="1"/>
  <c r="B44" i="1"/>
  <c r="N44" i="1" s="1"/>
  <c r="B43" i="1"/>
  <c r="K43" i="1" s="1"/>
  <c r="B38" i="1"/>
  <c r="N38" i="1" s="1"/>
  <c r="B37" i="1"/>
  <c r="B31" i="1"/>
  <c r="N31" i="1" s="1"/>
  <c r="B30" i="1"/>
  <c r="N30" i="1" s="1"/>
  <c r="B24" i="1"/>
  <c r="N24" i="1" s="1"/>
  <c r="B23" i="1"/>
  <c r="N23" i="1" s="1"/>
  <c r="B17" i="1"/>
  <c r="N17" i="1" s="1"/>
  <c r="B16" i="1"/>
  <c r="N16" i="1" s="1"/>
  <c r="B9" i="1"/>
  <c r="N9" i="1" s="1"/>
  <c r="B8" i="1"/>
  <c r="N8" i="1" s="1"/>
  <c r="B7" i="1"/>
  <c r="K7" i="1" s="1"/>
  <c r="N37" i="1" l="1"/>
  <c r="C37" i="1" s="1"/>
  <c r="B15" i="1"/>
  <c r="K15" i="1" s="1"/>
  <c r="C51" i="1"/>
  <c r="D51" i="1" s="1"/>
  <c r="E51" i="1" s="1"/>
  <c r="F51" i="1" s="1"/>
  <c r="C31" i="1"/>
  <c r="D31" i="1" s="1"/>
  <c r="E31" i="1" s="1"/>
  <c r="F31" i="1" s="1"/>
  <c r="G31" i="1" s="1"/>
  <c r="H31" i="1" s="1"/>
  <c r="I31" i="1" s="1"/>
  <c r="J31" i="1" s="1"/>
  <c r="C9" i="1"/>
  <c r="D9" i="1" s="1"/>
  <c r="E9" i="1" s="1"/>
  <c r="F9" i="1" s="1"/>
  <c r="G9" i="1" s="1"/>
  <c r="H9" i="1" s="1"/>
  <c r="I9" i="1" s="1"/>
  <c r="J9" i="1" s="1"/>
  <c r="C30" i="2"/>
  <c r="C15" i="2"/>
  <c r="D15" i="2" s="1"/>
  <c r="E15" i="2" s="1"/>
  <c r="F15" i="2" s="1"/>
  <c r="C8" i="2"/>
  <c r="D8" i="2" s="1"/>
  <c r="E8" i="2" s="1"/>
  <c r="F8" i="2" s="1"/>
  <c r="C9" i="2"/>
  <c r="D9" i="2" s="1"/>
  <c r="E9" i="2" s="1"/>
  <c r="F9" i="2" s="1"/>
  <c r="G9" i="2" s="1"/>
  <c r="H9" i="2" s="1"/>
  <c r="I9" i="2" s="1"/>
  <c r="J9" i="2" s="1"/>
  <c r="C30" i="1"/>
  <c r="D30" i="1" s="1"/>
  <c r="E30" i="1" s="1"/>
  <c r="F30" i="1" s="1"/>
  <c r="C8" i="1"/>
  <c r="D8" i="1" s="1"/>
  <c r="E8" i="1" s="1"/>
  <c r="F8" i="1" s="1"/>
  <c r="C66" i="1"/>
  <c r="D66" i="1" s="1"/>
  <c r="E66" i="1" s="1"/>
  <c r="F66" i="1" s="1"/>
  <c r="G66" i="1" s="1"/>
  <c r="H66" i="1" s="1"/>
  <c r="I66" i="1" s="1"/>
  <c r="J66" i="1" s="1"/>
  <c r="C65" i="1"/>
  <c r="C52" i="1"/>
  <c r="D52" i="1" s="1"/>
  <c r="C45" i="1"/>
  <c r="D45" i="1" s="1"/>
  <c r="E45" i="1" s="1"/>
  <c r="F45" i="1" s="1"/>
  <c r="G45" i="1" s="1"/>
  <c r="H45" i="1" s="1"/>
  <c r="I45" i="1" s="1"/>
  <c r="J45" i="1" s="1"/>
  <c r="B36" i="1"/>
  <c r="K36" i="1" s="1"/>
  <c r="C23" i="1"/>
  <c r="D23" i="1" s="1"/>
  <c r="E23" i="1" s="1"/>
  <c r="F23" i="1" s="1"/>
  <c r="B22" i="1"/>
  <c r="K22" i="1" s="1"/>
  <c r="C17" i="1"/>
  <c r="D17" i="1" s="1"/>
  <c r="E17" i="1" s="1"/>
  <c r="F17" i="1" s="1"/>
  <c r="G17" i="1" s="1"/>
  <c r="H17" i="1" s="1"/>
  <c r="I17" i="1" s="1"/>
  <c r="J17" i="1" s="1"/>
  <c r="K11" i="4"/>
  <c r="K10" i="4"/>
  <c r="C24" i="1"/>
  <c r="D24" i="1" s="1"/>
  <c r="E24" i="1" s="1"/>
  <c r="F24" i="1" s="1"/>
  <c r="G24" i="1" s="1"/>
  <c r="H24" i="1" s="1"/>
  <c r="I24" i="1" s="1"/>
  <c r="J24" i="1" s="1"/>
  <c r="B29" i="1"/>
  <c r="K29" i="1" s="1"/>
  <c r="C38" i="1"/>
  <c r="D38" i="1" s="1"/>
  <c r="E38" i="1" s="1"/>
  <c r="F38" i="1" s="1"/>
  <c r="G38" i="1" s="1"/>
  <c r="H38" i="1" s="1"/>
  <c r="I38" i="1" s="1"/>
  <c r="J38" i="1" s="1"/>
  <c r="C58" i="1"/>
  <c r="D58" i="1" s="1"/>
  <c r="E58" i="1" s="1"/>
  <c r="F58" i="1" s="1"/>
  <c r="C22" i="2"/>
  <c r="D22" i="2" s="1"/>
  <c r="E22" i="2" s="1"/>
  <c r="F22" i="2" s="1"/>
  <c r="C29" i="2"/>
  <c r="D29" i="2" s="1"/>
  <c r="E29" i="2" s="1"/>
  <c r="F29" i="2" s="1"/>
  <c r="D30" i="2"/>
  <c r="E30" i="2" s="1"/>
  <c r="F30" i="2" s="1"/>
  <c r="G30" i="2" s="1"/>
  <c r="H30" i="2" s="1"/>
  <c r="I30" i="2" s="1"/>
  <c r="J30" i="2" s="1"/>
  <c r="C16" i="1"/>
  <c r="D16" i="1" s="1"/>
  <c r="E16" i="1" s="1"/>
  <c r="F16" i="1" s="1"/>
  <c r="B57" i="1"/>
  <c r="K57" i="1" s="1"/>
  <c r="C44" i="1"/>
  <c r="D44" i="1" s="1"/>
  <c r="E44" i="1" s="1"/>
  <c r="F44" i="1" s="1"/>
  <c r="C59" i="1"/>
  <c r="D59" i="1" s="1"/>
  <c r="E59" i="1" s="1"/>
  <c r="F59" i="1" s="1"/>
  <c r="G59" i="1" s="1"/>
  <c r="H59" i="1" s="1"/>
  <c r="I59" i="1" s="1"/>
  <c r="J59" i="1" s="1"/>
  <c r="C23" i="2"/>
  <c r="D23" i="2" s="1"/>
  <c r="E23" i="2" s="1"/>
  <c r="F23" i="2" s="1"/>
  <c r="G23" i="2" s="1"/>
  <c r="H23" i="2" s="1"/>
  <c r="I23" i="2" s="1"/>
  <c r="J23" i="2" s="1"/>
  <c r="B7" i="2"/>
  <c r="K7" i="2" s="1"/>
  <c r="D16" i="2"/>
  <c r="E16" i="2" s="1"/>
  <c r="F16" i="2" s="1"/>
  <c r="G16" i="2" s="1"/>
  <c r="H16" i="2" s="1"/>
  <c r="I16" i="2" s="1"/>
  <c r="J16" i="2" s="1"/>
  <c r="D37" i="1" l="1"/>
  <c r="E37" i="1" s="1"/>
  <c r="F37" i="1" s="1"/>
  <c r="K30" i="1"/>
  <c r="E52" i="1"/>
  <c r="F52" i="1" s="1"/>
  <c r="G52" i="1" s="1"/>
  <c r="H52" i="1" s="1"/>
  <c r="I52" i="1" s="1"/>
  <c r="J52" i="1" s="1"/>
  <c r="K66" i="1"/>
  <c r="K9" i="1"/>
  <c r="K29" i="2"/>
  <c r="K22" i="2"/>
  <c r="K8" i="2"/>
  <c r="K15" i="2"/>
  <c r="K9" i="2"/>
  <c r="D65" i="1"/>
  <c r="E65" i="1" s="1"/>
  <c r="F65" i="1" s="1"/>
  <c r="K58" i="1"/>
  <c r="K17" i="1"/>
  <c r="K59" i="1"/>
  <c r="K51" i="1"/>
  <c r="K44" i="1"/>
  <c r="K23" i="1"/>
  <c r="K8" i="1"/>
  <c r="K38" i="1"/>
  <c r="K24" i="1"/>
  <c r="K16" i="2"/>
  <c r="K31" i="1"/>
  <c r="K45" i="1"/>
  <c r="K16" i="1"/>
  <c r="K23" i="2"/>
  <c r="K30" i="2"/>
  <c r="K37" i="1" l="1"/>
  <c r="K52" i="1"/>
  <c r="K65" i="1"/>
</calcChain>
</file>

<file path=xl/sharedStrings.xml><?xml version="1.0" encoding="utf-8"?>
<sst xmlns="http://schemas.openxmlformats.org/spreadsheetml/2006/main" count="440" uniqueCount="73">
  <si>
    <t>PEŞİN</t>
  </si>
  <si>
    <t>TEMMUZ</t>
  </si>
  <si>
    <t>AĞUSTOS</t>
  </si>
  <si>
    <t>EYLÜL</t>
  </si>
  <si>
    <t>EKİM</t>
  </si>
  <si>
    <t>KASIM</t>
  </si>
  <si>
    <t>TOPLAM</t>
  </si>
  <si>
    <t>PLAN 1</t>
  </si>
  <si>
    <t>PLAN 2</t>
  </si>
  <si>
    <t>Spor Yönetimi Bölümü</t>
  </si>
  <si>
    <t>KDV oranı %8'dir.</t>
  </si>
  <si>
    <t>Tamamının peşin ödendiği durumlarda ve peşinat ödemelerinde kredi kartı ile ödeme yapılırsa %1 komisyon alınır.</t>
  </si>
  <si>
    <t>Okulumuzda geçerli olan kredi kartları : Maximum kart, Bonus card, World card, Cardfinans, Axess card (ve diğer akbank kartları)</t>
  </si>
  <si>
    <t>Banka ile kredili mevduat hesabı (KMH) anlaşması yapılması durumunda banka, gelir belgesi, ikametgah belgesi ve nüfus cüzdanı kopyası</t>
  </si>
  <si>
    <t>isteyebilir.</t>
  </si>
  <si>
    <t>Pilotaj</t>
  </si>
  <si>
    <t>Tıp Fakültesi</t>
  </si>
  <si>
    <t>Diş Hekimliği Fakültesi</t>
  </si>
  <si>
    <t>Konservatuvar</t>
  </si>
  <si>
    <t>2005-2006-2007-2008 GİRİŞLİ ÖĞRENCİLER (34.300+kdv)</t>
  </si>
  <si>
    <t>2009 - 2010 - 2011  - 2012 GİRİŞLİ ÖĞRENCİLER (34.300+kdv)</t>
  </si>
  <si>
    <t>2009 - 2010 - 2011 - 2012 GİRİŞLİ ÖĞRENCİLER (35.500 + kdv)</t>
  </si>
  <si>
    <t>2009 - 2010 - 2011 - 2012 GİRİŞLİ ÖĞRENCİLER (38.500+ kdv)</t>
  </si>
  <si>
    <t>2009 - 2010  - 2011 - 2012 GİRİŞLİ ÖĞRENCİLER (28.850+ kdv)</t>
  </si>
  <si>
    <t>2009 -2010 - 2011 GİRİŞLİ ÖĞRENCİLER (22.800 + kdv)</t>
  </si>
  <si>
    <t>2013 - 2014 - 2015 - 2016 GİRİŞLİ ÖĞRENCİLER (38.300+kdv)</t>
  </si>
  <si>
    <t>2013 - 2014 - 2015 - 2016 GİRİŞLİ ÖĞRENCİLER (41.400 +kdv)</t>
  </si>
  <si>
    <t>2013- 2014-2015 - 2016 GİRİŞLİ ÖĞRENCİLER (32.250+kdv)</t>
  </si>
  <si>
    <t>2013- 2014 - 2015 GİRİŞLİ ÖĞRENCİLER (70.400+kdv)</t>
  </si>
  <si>
    <t>PİLOTAJ 2016 GİRİŞLİ ÖĞRENCİLER (38.300 TL + KDV eğitim ücreti, 10.800 Euro + KDV uçuş okulu ücreti)</t>
  </si>
  <si>
    <t>2014 - 2015 - 2016 GİRİŞLİ ÖĞRENCİLER (59.000+kdv)</t>
  </si>
  <si>
    <t>2014 - 2015 - 2016 GİRİŞLİ ÖĞRENCİLER (55.200+kdv)</t>
  </si>
  <si>
    <t>2015 - 2016 GİRİŞLİ ÖĞRENCİLER (30.000+kdv)</t>
  </si>
  <si>
    <t xml:space="preserve"> İNGİLİZCE BÖLÜMLER (20.200 TL+KDV)</t>
  </si>
  <si>
    <t>ÖRGÜN VE İKİNCİ ÖĞRETİM ÖĞRETİM ( 19.000 + KDV)</t>
  </si>
  <si>
    <t>UZAKTAN EĞİTİM YEREL YÖNETİMLER (5.450TL + KDV)</t>
  </si>
  <si>
    <t>UZAKTAN EĞİTİM İŞ SAĞLIĞI GÜVENLİĞİ (8.800 TL + KDV)</t>
  </si>
  <si>
    <t xml:space="preserve"> 2013 - 2014 - 2015 - 2016  GİRİŞLİ ÖĞRENCİLER  (20.500+ KDV)</t>
  </si>
  <si>
    <t>paraf card ve advantage card'dır.</t>
  </si>
  <si>
    <t xml:space="preserve">isteyebilir. E-devlet şifresi gerekmektedir. </t>
  </si>
  <si>
    <t>ARALIK</t>
  </si>
  <si>
    <t>MEVCUT YURTLAR 4 KİŞİLİK ODA KİŞİ BAŞI İLAN EDİLEN ÜCRET 7.850 TL + KDV</t>
  </si>
  <si>
    <t>MEVCUT YURTLAR 2 KİŞİLİK ODA KİŞİ BAŞI İLAN EDİLEN ÜCRET 14.200 TL + KDV</t>
  </si>
  <si>
    <t>MEVCUT YURTLAR 1 KİŞİLİK ODA KİŞİ BAŞI İLAN EDİLEN ÜCRET 24.200 TL + KDV</t>
  </si>
  <si>
    <t>MEVCUT YURTLAR  ZEMİN KAT 4 KİŞİLİK ODA KİŞİ BAŞI İLAN EDİLEN ÜCRET 7.200 TL + KDV</t>
  </si>
  <si>
    <t>MEVCUT YURTLAR ÜST KAT4 KİŞİLİK ODA KİŞİ BAŞI İLAN EDİLEN ÜCRET 8.900 TL + KDV</t>
  </si>
  <si>
    <t>MEVCUT YURTLAR ÜST KAT 2 KİŞİLİK ODA KİŞİ BAŞI İLAN EDİLEN ÜCRET 15.400 TL + KDV</t>
  </si>
  <si>
    <t>MEVCUT YURTLAR ÜST KAT 1 KİŞİLİK ODA KİŞİ BAŞI İLAN EDİLEN ÜCRET 25.700 TL + KDV</t>
  </si>
  <si>
    <t>MERAL OKAN YURDU 2 KİŞİLİK ODA KİŞİ BAŞI İLAN EDİLEN ÜCRET 16.900 TL + KDV</t>
  </si>
  <si>
    <t>MERAL OKAN YURDU 1 KİŞİLİK ODA KİŞİ BAŞI İLAN EDİLEN ÜCRET 29.000 TL + KDV</t>
  </si>
  <si>
    <t>OCAK</t>
  </si>
  <si>
    <t>ŞUBAT</t>
  </si>
  <si>
    <t>VAKIFBANK A.Ş. KADIKÖY ŞUBESİ</t>
  </si>
  <si>
    <t>LİSANS</t>
  </si>
  <si>
    <t>TR73 0001 5001 5800 7299 0036 06</t>
  </si>
  <si>
    <t xml:space="preserve">YURT </t>
  </si>
  <si>
    <t>TR82 0001 5001 5800 7299 0036 38</t>
  </si>
  <si>
    <t>SHMYO</t>
  </si>
  <si>
    <t>TR62 0001 5001 5800 7302 2071 32</t>
  </si>
  <si>
    <t>SAĞLIK HİZMETLERİ MESLEK Y.O. ERKEN KAYIT YENİLEME ÖDEME PLANLARI 
(KDV HARİÇ) 01-30 HAZİRAN 2017 geçerli fiyatlar</t>
  </si>
  <si>
    <t xml:space="preserve"> SHMYO</t>
  </si>
  <si>
    <t>YURT KAYIT YENİLEME ÖDEME PLANLARI (KDV HARİÇ) 01-30 HAZİRAN  2017   geçerli fiyatlar</t>
  </si>
  <si>
    <t>MYO</t>
  </si>
  <si>
    <t>TR44 0001 5001 5800 7299 0036 43</t>
  </si>
  <si>
    <t>ERKEN KAYIT YENİLEME LİSANS ÖDEME PLANLARI (KDV HARİÇ) 01-30 HAZİRAN 2017     geçerli fiyatlar</t>
  </si>
  <si>
    <t>ERKEN KAYIT YENİLEME MESLEK YÜKSEK OKULU ÖDEME PLANLARI (KDV HARİÇ)           01-30 HAZİRAN 2017    geçerli fiyatlar</t>
  </si>
  <si>
    <t>Mütercim Tercümanlıklar, Sosyoloji, Matematik, Sanat Tasarım ve Mimarlık Fak. (Mimarlıklar hariç),2012 Grş. Fizik Tedavi Reh.,Eğitim Fak., Sağlık Yön</t>
  </si>
  <si>
    <t>Uygulamalı Bilimler Y.Okulu (Spor Bil. hariç),İşletme ve Yönetim Bilimleri Fakültesi</t>
  </si>
  <si>
    <t>Psikoloji Bölümü, Mühendislik Fakültesi, Hukuk Fakültesi, Mimarlık Bölümleri (İng.-Türkçe)</t>
  </si>
  <si>
    <t>Sağlık Bilimleri Fak. (2012 Grş. Fizik Tedavi Reh.,Sağlık Yön.  Hariç)</t>
  </si>
  <si>
    <t>İnsan ve Toplum Bilimleri Fak. (Psikoloji hariç), İşletme ve Yönetim Bilim. Fak., Eğitim Fak., Sanat Tasarım ve Mimarlık Fak (Mimarlık bölümleri hariç), Sağlık Bilimleri Fak (Çocuk Gelişimi ve Hemşirelik hariç) Uygulamalı Bilimler Y.O. (Pilotaj ve Spor Yönetimi hariç)</t>
  </si>
  <si>
    <t>Psikoloji Bölümü, Mühendislik Fakültesi, Hukuk Fakültesi, Mimarlık Bölüm.(İngilizce ve Türkçe)</t>
  </si>
  <si>
    <t>Sağlık Bilm. Fak. (Hemşirelik, Çocuk Gelişimi,2013 Grş.Beslen. Diyt. ) , Spor Yönetimi</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</si>
</sst>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_-* #,##0.00\ _T_L_-;\-* #,##0.00\ _T_L_-;_-* &quot;-&quot;??\ _T_L_-;_-@_-"/>
  </numFmts>
  <fonts count="8" x14ac:knownFonts="1">
    <font>
      <sz val="11"/>
      <color theme="1"/>
      <name val="Calibri"/>
      <family val="2"/>
      <charset val="162"/>
      <scheme val="minor"/>
    </font>
    <font>
      <sz val="11"/>
      <color theme="1"/>
      <name val="Calibri"/>
      <family val="2"/>
      <charset val="162"/>
      <scheme val="minor"/>
    </font>
    <font>
      <b/>
      <sz val="14"/>
      <color theme="1"/>
      <name val="Verdana"/>
      <family val="2"/>
      <charset val="162"/>
    </font>
    <font>
      <sz val="10"/>
      <color theme="1"/>
      <name val="Verdana"/>
      <family val="2"/>
      <charset val="162"/>
    </font>
    <font>
      <b/>
      <sz val="10"/>
      <color theme="1"/>
      <name val="Verdana"/>
      <family val="2"/>
      <charset val="162"/>
    </font>
    <font>
      <sz val="11"/>
      <color indexed="8"/>
      <name val="Calibri"/>
      <family val="2"/>
      <charset val="162"/>
    </font>
    <font>
      <sz val="10"/>
      <name val="Arial Tur"/>
      <charset val="162"/>
    </font>
    <font>
      <b/>
      <sz val="11"/>
      <color theme="1"/>
      <name val="Calibri"/>
      <family val="2"/>
      <charset val="162"/>
      <scheme val="minor"/>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4">
    <xf numFmtId="0" fontId="0" fillId="0" borderId="0"/>
    <xf numFmtId="9" fontId="1" fillId="0" borderId="0" applyFont="0" applyFill="0" applyBorder="0" applyAlignment="0" applyProtection="0"/>
    <xf numFmtId="165" fontId="5" fillId="0" borderId="0" applyFont="0" applyFill="0" applyBorder="0" applyAlignment="0" applyProtection="0"/>
    <xf numFmtId="0" fontId="6" fillId="0" borderId="0"/>
  </cellStyleXfs>
  <cellXfs count="30">
    <xf numFmtId="0" fontId="0" fillId="0" borderId="0" xfId="0"/>
    <xf numFmtId="10" fontId="2" fillId="0" borderId="0" xfId="1" applyNumberFormat="1" applyFont="1" applyAlignment="1">
      <alignment horizontal="center" wrapText="1"/>
    </xf>
    <xf numFmtId="0" fontId="3" fillId="0" borderId="0" xfId="0" applyFont="1"/>
    <xf numFmtId="3" fontId="3" fillId="0" borderId="0" xfId="0" applyNumberFormat="1" applyFont="1" applyAlignment="1">
      <alignment wrapText="1"/>
    </xf>
    <xf numFmtId="10" fontId="3" fillId="0" borderId="0" xfId="1" applyNumberFormat="1" applyFont="1" applyAlignment="1">
      <alignment wrapText="1"/>
    </xf>
    <xf numFmtId="3" fontId="3" fillId="0" borderId="0" xfId="0" applyNumberFormat="1" applyFont="1"/>
    <xf numFmtId="10" fontId="3" fillId="0" borderId="0" xfId="1" applyNumberFormat="1" applyFont="1"/>
    <xf numFmtId="3" fontId="4" fillId="0" borderId="0" xfId="0" applyNumberFormat="1" applyFont="1" applyBorder="1"/>
    <xf numFmtId="10" fontId="4" fillId="0" borderId="0" xfId="1" applyNumberFormat="1" applyFont="1" applyBorder="1"/>
    <xf numFmtId="0" fontId="4" fillId="0" borderId="0" xfId="0" applyFont="1"/>
    <xf numFmtId="3" fontId="4" fillId="0" borderId="1" xfId="0" applyNumberFormat="1" applyFont="1" applyBorder="1"/>
    <xf numFmtId="3" fontId="4" fillId="0" borderId="0" xfId="1" applyNumberFormat="1" applyFont="1" applyBorder="1"/>
    <xf numFmtId="3" fontId="3" fillId="0" borderId="1" xfId="0" applyNumberFormat="1" applyFont="1" applyBorder="1"/>
    <xf numFmtId="9" fontId="3" fillId="0" borderId="0" xfId="1" applyNumberFormat="1" applyFont="1" applyBorder="1"/>
    <xf numFmtId="3" fontId="0" fillId="0" borderId="0" xfId="0" applyNumberFormat="1"/>
    <xf numFmtId="3" fontId="4" fillId="0" borderId="0" xfId="0" applyNumberFormat="1" applyFont="1"/>
    <xf numFmtId="10" fontId="4" fillId="0" borderId="0" xfId="1" applyNumberFormat="1" applyFont="1"/>
    <xf numFmtId="9" fontId="3" fillId="0" borderId="0" xfId="1" applyNumberFormat="1" applyFont="1"/>
    <xf numFmtId="9" fontId="4" fillId="0" borderId="0" xfId="1" applyNumberFormat="1" applyFont="1"/>
    <xf numFmtId="3" fontId="2" fillId="0" borderId="0" xfId="0" applyNumberFormat="1" applyFont="1" applyAlignment="1"/>
    <xf numFmtId="3" fontId="3" fillId="0" borderId="0" xfId="0" applyNumberFormat="1" applyFont="1" applyBorder="1"/>
    <xf numFmtId="3" fontId="4" fillId="0" borderId="3" xfId="0" applyNumberFormat="1" applyFont="1" applyBorder="1"/>
    <xf numFmtId="3" fontId="4" fillId="0" borderId="4" xfId="0" applyNumberFormat="1" applyFont="1" applyBorder="1"/>
    <xf numFmtId="3" fontId="4" fillId="0" borderId="5" xfId="0" applyNumberFormat="1" applyFont="1" applyBorder="1"/>
    <xf numFmtId="164" fontId="3" fillId="0" borderId="0" xfId="1" applyNumberFormat="1" applyFont="1" applyBorder="1"/>
    <xf numFmtId="4" fontId="4" fillId="0" borderId="0" xfId="0" applyNumberFormat="1" applyFont="1"/>
    <xf numFmtId="0" fontId="7" fillId="0" borderId="0" xfId="0" applyFont="1"/>
    <xf numFmtId="3" fontId="2" fillId="0" borderId="0" xfId="0" applyNumberFormat="1" applyFont="1" applyAlignment="1">
      <alignment horizontal="center" wrapText="1"/>
    </xf>
    <xf numFmtId="3" fontId="4" fillId="0" borderId="2" xfId="0" applyNumberFormat="1" applyFont="1" applyBorder="1" applyAlignment="1">
      <alignment horizontal="left" wrapText="1"/>
    </xf>
    <xf numFmtId="3" fontId="2" fillId="0" borderId="0" xfId="0" applyNumberFormat="1" applyFont="1" applyAlignment="1">
      <alignment horizontal="center"/>
    </xf>
  </cellXfs>
  <cellStyles count="4">
    <cellStyle name="Binlik Ayracı 4" xfId="2"/>
    <cellStyle name="Normal" xfId="0" builtinId="0"/>
    <cellStyle name="Normal 2" xfId="3"/>
    <cellStyle name="Yüzd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P108"/>
  <sheetViews>
    <sheetView tabSelected="1" topLeftCell="A73" workbookViewId="0">
      <selection activeCell="A63" sqref="A63"/>
    </sheetView>
  </sheetViews>
  <sheetFormatPr defaultRowHeight="12.75" x14ac:dyDescent="0.2"/>
  <cols>
    <col min="1" max="1" width="16" style="2" customWidth="1"/>
    <col min="2" max="2" width="16.85546875" style="2" bestFit="1" customWidth="1"/>
    <col min="3" max="4" width="12" style="2" customWidth="1"/>
    <col min="5" max="5" width="11.85546875" style="2" customWidth="1"/>
    <col min="6" max="6" width="11.42578125" style="2" customWidth="1"/>
    <col min="7" max="7" width="10" style="2" customWidth="1"/>
    <col min="8" max="8" width="11.5703125" style="2" customWidth="1"/>
    <col min="9" max="9" width="11.140625" style="2" customWidth="1"/>
    <col min="10" max="10" width="10.85546875" style="2" customWidth="1"/>
    <col min="11" max="11" width="12" style="2" customWidth="1"/>
    <col min="12" max="12" width="9.5703125" style="6" hidden="1" customWidth="1"/>
    <col min="13" max="14" width="0" style="2" hidden="1" customWidth="1"/>
    <col min="15" max="17" width="9.140625" style="2"/>
    <col min="18" max="18" width="11.28515625" style="2" bestFit="1" customWidth="1"/>
    <col min="19" max="16384" width="9.140625" style="2"/>
  </cols>
  <sheetData>
    <row r="2" spans="1:16" ht="39" customHeight="1" x14ac:dyDescent="0.25">
      <c r="A2" s="27" t="s">
        <v>64</v>
      </c>
      <c r="B2" s="27"/>
      <c r="C2" s="27"/>
      <c r="D2" s="27"/>
      <c r="E2" s="27"/>
      <c r="F2" s="27"/>
      <c r="G2" s="27"/>
      <c r="H2" s="27"/>
      <c r="I2" s="27"/>
      <c r="J2" s="27"/>
      <c r="K2" s="27"/>
      <c r="L2" s="1"/>
    </row>
    <row r="3" spans="1:16" x14ac:dyDescent="0.2">
      <c r="A3" s="3"/>
      <c r="B3" s="3"/>
      <c r="C3" s="3"/>
      <c r="D3" s="3"/>
      <c r="E3" s="3"/>
      <c r="F3" s="3"/>
      <c r="G3" s="3"/>
      <c r="H3" s="3"/>
      <c r="I3" s="3"/>
      <c r="J3" s="3"/>
      <c r="K3" s="3"/>
      <c r="L3" s="4"/>
    </row>
    <row r="4" spans="1:16" x14ac:dyDescent="0.2">
      <c r="A4" s="5"/>
      <c r="B4" s="5"/>
      <c r="C4" s="5"/>
      <c r="D4" s="5"/>
      <c r="E4" s="5"/>
      <c r="F4" s="5"/>
      <c r="G4" s="5"/>
      <c r="H4" s="5"/>
      <c r="I4" s="5"/>
      <c r="J4" s="5"/>
      <c r="K4" s="5"/>
    </row>
    <row r="5" spans="1:16" s="9" customFormat="1" ht="13.5" customHeight="1" x14ac:dyDescent="0.2">
      <c r="A5" s="7" t="s">
        <v>19</v>
      </c>
      <c r="B5" s="7"/>
      <c r="C5" s="7"/>
      <c r="D5" s="7"/>
      <c r="E5" s="7"/>
      <c r="F5" s="7"/>
      <c r="G5" s="7"/>
      <c r="H5" s="7"/>
      <c r="I5" s="7"/>
      <c r="J5" s="7"/>
      <c r="K5" s="7"/>
      <c r="L5" s="8"/>
    </row>
    <row r="6" spans="1:16" s="9" customFormat="1" x14ac:dyDescent="0.2">
      <c r="A6" s="10"/>
      <c r="B6" s="10" t="s">
        <v>0</v>
      </c>
      <c r="C6" s="10" t="s">
        <v>1</v>
      </c>
      <c r="D6" s="10" t="s">
        <v>2</v>
      </c>
      <c r="E6" s="10" t="s">
        <v>3</v>
      </c>
      <c r="F6" s="10" t="s">
        <v>4</v>
      </c>
      <c r="G6" s="10" t="s">
        <v>5</v>
      </c>
      <c r="H6" s="10" t="s">
        <v>40</v>
      </c>
      <c r="I6" s="10" t="s">
        <v>50</v>
      </c>
      <c r="J6" s="10" t="s">
        <v>51</v>
      </c>
      <c r="K6" s="10" t="s">
        <v>6</v>
      </c>
      <c r="L6" s="11">
        <v>34300</v>
      </c>
    </row>
    <row r="7" spans="1:16" ht="15" x14ac:dyDescent="0.25">
      <c r="A7" s="12" t="s">
        <v>0</v>
      </c>
      <c r="B7" s="12">
        <f>M7</f>
        <v>34300</v>
      </c>
      <c r="C7" s="12"/>
      <c r="D7" s="12"/>
      <c r="E7" s="12"/>
      <c r="F7" s="12"/>
      <c r="G7" s="12"/>
      <c r="H7" s="12"/>
      <c r="I7" s="12"/>
      <c r="J7" s="12"/>
      <c r="K7" s="12">
        <f>SUM(B7:G7)</f>
        <v>34300</v>
      </c>
      <c r="L7" s="24">
        <f>(M7-L6)/L6</f>
        <v>0</v>
      </c>
      <c r="M7" s="14">
        <f>L6</f>
        <v>34300</v>
      </c>
      <c r="N7"/>
    </row>
    <row r="8" spans="1:16" ht="15" x14ac:dyDescent="0.25">
      <c r="A8" s="12" t="s">
        <v>7</v>
      </c>
      <c r="B8" s="12">
        <f>L6/4</f>
        <v>8575</v>
      </c>
      <c r="C8" s="12">
        <f>N8</f>
        <v>6559.875</v>
      </c>
      <c r="D8" s="12">
        <f>C8</f>
        <v>6559.875</v>
      </c>
      <c r="E8" s="12">
        <f>D8</f>
        <v>6559.875</v>
      </c>
      <c r="F8" s="12">
        <f>E8</f>
        <v>6559.875</v>
      </c>
      <c r="G8" s="12"/>
      <c r="H8" s="12"/>
      <c r="I8" s="12"/>
      <c r="J8" s="12"/>
      <c r="K8" s="12">
        <f>SUM(B8:G8)</f>
        <v>34814.5</v>
      </c>
      <c r="L8" s="24">
        <f>(M8-L6)/L6</f>
        <v>1.4999999999999999E-2</v>
      </c>
      <c r="M8">
        <f>L6*1.015</f>
        <v>34814.5</v>
      </c>
      <c r="N8" s="14">
        <f>(M8-B8)/4</f>
        <v>6559.875</v>
      </c>
    </row>
    <row r="9" spans="1:16" ht="15" x14ac:dyDescent="0.25">
      <c r="A9" s="12" t="s">
        <v>8</v>
      </c>
      <c r="B9" s="12">
        <f>L6/4</f>
        <v>8575</v>
      </c>
      <c r="C9" s="12">
        <f>N9</f>
        <v>3408.5625</v>
      </c>
      <c r="D9" s="12">
        <f>C9</f>
        <v>3408.5625</v>
      </c>
      <c r="E9" s="12">
        <f t="shared" ref="E9:J9" si="0">D9</f>
        <v>3408.5625</v>
      </c>
      <c r="F9" s="12">
        <f t="shared" si="0"/>
        <v>3408.5625</v>
      </c>
      <c r="G9" s="12">
        <f t="shared" si="0"/>
        <v>3408.5625</v>
      </c>
      <c r="H9" s="12">
        <f t="shared" si="0"/>
        <v>3408.5625</v>
      </c>
      <c r="I9" s="12">
        <f t="shared" si="0"/>
        <v>3408.5625</v>
      </c>
      <c r="J9" s="12">
        <f t="shared" si="0"/>
        <v>3408.5625</v>
      </c>
      <c r="K9" s="12">
        <f>SUM(B9:J9)</f>
        <v>35843.5</v>
      </c>
      <c r="L9" s="24">
        <f>(M9-L6)/L6</f>
        <v>4.4999999999999998E-2</v>
      </c>
      <c r="M9" s="14">
        <f>L6*1.045</f>
        <v>35843.5</v>
      </c>
      <c r="N9" s="14">
        <f>(M9-B9)/8</f>
        <v>3408.5625</v>
      </c>
    </row>
    <row r="10" spans="1:16" x14ac:dyDescent="0.2">
      <c r="A10" s="5"/>
      <c r="B10" s="5"/>
      <c r="C10" s="5"/>
      <c r="D10" s="5"/>
      <c r="E10" s="5"/>
      <c r="F10" s="5"/>
      <c r="G10" s="5"/>
      <c r="H10" s="5"/>
      <c r="I10" s="5"/>
      <c r="J10" s="5"/>
      <c r="K10" s="5"/>
    </row>
    <row r="11" spans="1:16" x14ac:dyDescent="0.2">
      <c r="A11" s="5"/>
      <c r="B11" s="5"/>
      <c r="C11" s="5"/>
      <c r="D11" s="5"/>
      <c r="E11" s="5"/>
      <c r="F11" s="5"/>
      <c r="G11" s="5"/>
      <c r="H11" s="5"/>
      <c r="I11" s="5"/>
      <c r="J11" s="5"/>
      <c r="K11" s="5"/>
    </row>
    <row r="12" spans="1:16" s="9" customFormat="1" x14ac:dyDescent="0.2">
      <c r="A12" s="15" t="s">
        <v>20</v>
      </c>
      <c r="B12" s="15"/>
      <c r="C12" s="15"/>
      <c r="D12" s="15"/>
      <c r="E12" s="15"/>
      <c r="F12" s="15"/>
      <c r="G12" s="15"/>
      <c r="H12" s="15"/>
      <c r="I12" s="15"/>
      <c r="J12" s="15"/>
      <c r="K12" s="15"/>
      <c r="L12" s="16"/>
      <c r="P12" s="2"/>
    </row>
    <row r="13" spans="1:16" s="9" customFormat="1" ht="12" customHeight="1" x14ac:dyDescent="0.2">
      <c r="A13" s="15" t="s">
        <v>66</v>
      </c>
      <c r="B13" s="15"/>
      <c r="C13" s="15"/>
      <c r="D13" s="15"/>
      <c r="E13" s="15"/>
      <c r="F13" s="15"/>
      <c r="G13" s="15"/>
      <c r="H13" s="15"/>
      <c r="I13" s="15"/>
      <c r="J13" s="15"/>
      <c r="K13" s="15"/>
      <c r="L13" s="16"/>
      <c r="P13" s="2"/>
    </row>
    <row r="14" spans="1:16" s="9" customFormat="1" x14ac:dyDescent="0.2">
      <c r="A14" s="10"/>
      <c r="B14" s="10" t="s">
        <v>0</v>
      </c>
      <c r="C14" s="10" t="s">
        <v>1</v>
      </c>
      <c r="D14" s="10" t="s">
        <v>2</v>
      </c>
      <c r="E14" s="10" t="s">
        <v>3</v>
      </c>
      <c r="F14" s="10" t="s">
        <v>4</v>
      </c>
      <c r="G14" s="10" t="s">
        <v>5</v>
      </c>
      <c r="H14" s="10" t="s">
        <v>40</v>
      </c>
      <c r="I14" s="10" t="s">
        <v>50</v>
      </c>
      <c r="J14" s="10" t="s">
        <v>51</v>
      </c>
      <c r="K14" s="10" t="s">
        <v>6</v>
      </c>
      <c r="L14" s="11">
        <v>34300</v>
      </c>
      <c r="P14" s="2"/>
    </row>
    <row r="15" spans="1:16" ht="15" x14ac:dyDescent="0.25">
      <c r="A15" s="12" t="s">
        <v>0</v>
      </c>
      <c r="B15" s="12">
        <f>M15</f>
        <v>34300</v>
      </c>
      <c r="C15" s="12"/>
      <c r="D15" s="12"/>
      <c r="E15" s="12"/>
      <c r="F15" s="12"/>
      <c r="G15" s="12"/>
      <c r="H15" s="12"/>
      <c r="I15" s="12"/>
      <c r="J15" s="12"/>
      <c r="K15" s="12">
        <f>SUM(B15:G15)</f>
        <v>34300</v>
      </c>
      <c r="L15" s="24">
        <f>(M15-L14)/L14</f>
        <v>0</v>
      </c>
      <c r="M15" s="14">
        <f>L14</f>
        <v>34300</v>
      </c>
      <c r="N15"/>
    </row>
    <row r="16" spans="1:16" ht="15" x14ac:dyDescent="0.25">
      <c r="A16" s="12" t="s">
        <v>7</v>
      </c>
      <c r="B16" s="12">
        <f>L14/4</f>
        <v>8575</v>
      </c>
      <c r="C16" s="12">
        <f>N16</f>
        <v>6559.875</v>
      </c>
      <c r="D16" s="12">
        <f>C16</f>
        <v>6559.875</v>
      </c>
      <c r="E16" s="12">
        <f>D16</f>
        <v>6559.875</v>
      </c>
      <c r="F16" s="12">
        <f>E16</f>
        <v>6559.875</v>
      </c>
      <c r="G16" s="12"/>
      <c r="H16" s="12"/>
      <c r="I16" s="12"/>
      <c r="J16" s="12"/>
      <c r="K16" s="12">
        <f>SUM(B16:G16)</f>
        <v>34814.5</v>
      </c>
      <c r="L16" s="24">
        <f>(M16-L14)/L14</f>
        <v>1.4999999999999999E-2</v>
      </c>
      <c r="M16">
        <f>L14*1.015</f>
        <v>34814.5</v>
      </c>
      <c r="N16" s="14">
        <f>(M16-B16)/4</f>
        <v>6559.875</v>
      </c>
    </row>
    <row r="17" spans="1:16" ht="15" x14ac:dyDescent="0.25">
      <c r="A17" s="12" t="s">
        <v>8</v>
      </c>
      <c r="B17" s="12">
        <f>L14/4</f>
        <v>8575</v>
      </c>
      <c r="C17" s="12">
        <f>N17</f>
        <v>3408.5625</v>
      </c>
      <c r="D17" s="12">
        <f>C17</f>
        <v>3408.5625</v>
      </c>
      <c r="E17" s="12">
        <f t="shared" ref="E17:J17" si="1">D17</f>
        <v>3408.5625</v>
      </c>
      <c r="F17" s="12">
        <f t="shared" si="1"/>
        <v>3408.5625</v>
      </c>
      <c r="G17" s="12">
        <f t="shared" si="1"/>
        <v>3408.5625</v>
      </c>
      <c r="H17" s="12">
        <f t="shared" si="1"/>
        <v>3408.5625</v>
      </c>
      <c r="I17" s="12">
        <f t="shared" si="1"/>
        <v>3408.5625</v>
      </c>
      <c r="J17" s="12">
        <f t="shared" si="1"/>
        <v>3408.5625</v>
      </c>
      <c r="K17" s="12">
        <f>SUM(B17:J17)</f>
        <v>35843.5</v>
      </c>
      <c r="L17" s="24">
        <f>(M17-L14)/L14</f>
        <v>4.4999999999999998E-2</v>
      </c>
      <c r="M17" s="14">
        <f>L14*1.045</f>
        <v>35843.5</v>
      </c>
      <c r="N17" s="14">
        <f>(M17-B17)/8</f>
        <v>3408.5625</v>
      </c>
    </row>
    <row r="18" spans="1:16" x14ac:dyDescent="0.2">
      <c r="A18" s="5"/>
      <c r="B18" s="5"/>
      <c r="C18" s="5"/>
      <c r="D18" s="5"/>
      <c r="E18" s="5"/>
      <c r="F18" s="5"/>
      <c r="G18" s="5"/>
      <c r="H18" s="5"/>
      <c r="I18" s="5"/>
      <c r="J18" s="5"/>
      <c r="K18" s="5"/>
      <c r="L18" s="17"/>
    </row>
    <row r="19" spans="1:16" s="9" customFormat="1" x14ac:dyDescent="0.2">
      <c r="A19" s="15" t="s">
        <v>21</v>
      </c>
      <c r="B19" s="15"/>
      <c r="C19" s="15"/>
      <c r="D19" s="15"/>
      <c r="E19" s="15"/>
      <c r="F19" s="15"/>
      <c r="G19" s="15"/>
      <c r="H19" s="15"/>
      <c r="I19" s="15"/>
      <c r="J19" s="15"/>
      <c r="K19" s="15"/>
      <c r="L19" s="18"/>
      <c r="P19" s="2"/>
    </row>
    <row r="20" spans="1:16" s="9" customFormat="1" x14ac:dyDescent="0.2">
      <c r="A20" s="15" t="s">
        <v>67</v>
      </c>
      <c r="B20" s="15"/>
      <c r="C20" s="15"/>
      <c r="D20" s="15"/>
      <c r="E20" s="15"/>
      <c r="F20" s="15"/>
      <c r="G20" s="15"/>
      <c r="H20" s="15"/>
      <c r="I20" s="15"/>
      <c r="J20" s="15"/>
      <c r="K20" s="15"/>
      <c r="L20" s="16"/>
      <c r="P20" s="2"/>
    </row>
    <row r="21" spans="1:16" s="9" customFormat="1" x14ac:dyDescent="0.2">
      <c r="A21" s="10"/>
      <c r="B21" s="10" t="s">
        <v>0</v>
      </c>
      <c r="C21" s="10" t="s">
        <v>1</v>
      </c>
      <c r="D21" s="10" t="s">
        <v>2</v>
      </c>
      <c r="E21" s="10" t="s">
        <v>3</v>
      </c>
      <c r="F21" s="10" t="s">
        <v>4</v>
      </c>
      <c r="G21" s="10" t="s">
        <v>5</v>
      </c>
      <c r="H21" s="10" t="s">
        <v>40</v>
      </c>
      <c r="I21" s="10" t="s">
        <v>50</v>
      </c>
      <c r="J21" s="10" t="s">
        <v>51</v>
      </c>
      <c r="K21" s="10" t="s">
        <v>6</v>
      </c>
      <c r="L21" s="11">
        <v>35500</v>
      </c>
      <c r="P21" s="2"/>
    </row>
    <row r="22" spans="1:16" ht="15" x14ac:dyDescent="0.25">
      <c r="A22" s="12" t="s">
        <v>0</v>
      </c>
      <c r="B22" s="12">
        <f>M22</f>
        <v>35500</v>
      </c>
      <c r="C22" s="12"/>
      <c r="D22" s="12"/>
      <c r="E22" s="12"/>
      <c r="F22" s="12"/>
      <c r="G22" s="12"/>
      <c r="H22" s="12"/>
      <c r="I22" s="12"/>
      <c r="J22" s="12"/>
      <c r="K22" s="12">
        <f>SUM(B22:G22)</f>
        <v>35500</v>
      </c>
      <c r="L22" s="24">
        <f>(M22-L21)/L21</f>
        <v>0</v>
      </c>
      <c r="M22" s="14">
        <f>L21</f>
        <v>35500</v>
      </c>
      <c r="N22"/>
    </row>
    <row r="23" spans="1:16" ht="15" x14ac:dyDescent="0.25">
      <c r="A23" s="12" t="s">
        <v>7</v>
      </c>
      <c r="B23" s="12">
        <f>L21/4</f>
        <v>8875</v>
      </c>
      <c r="C23" s="12">
        <f>N23</f>
        <v>6789.375</v>
      </c>
      <c r="D23" s="12">
        <f>C23</f>
        <v>6789.375</v>
      </c>
      <c r="E23" s="12">
        <f>D23</f>
        <v>6789.375</v>
      </c>
      <c r="F23" s="12">
        <f>E23</f>
        <v>6789.375</v>
      </c>
      <c r="G23" s="12"/>
      <c r="H23" s="12"/>
      <c r="I23" s="12"/>
      <c r="J23" s="12"/>
      <c r="K23" s="12">
        <f>SUM(B23:G23)</f>
        <v>36032.5</v>
      </c>
      <c r="L23" s="24">
        <f>(M23-L21)/L21</f>
        <v>1.4999999999999999E-2</v>
      </c>
      <c r="M23">
        <f>L21*1.015</f>
        <v>36032.5</v>
      </c>
      <c r="N23" s="14">
        <f>(M23-B23)/4</f>
        <v>6789.375</v>
      </c>
    </row>
    <row r="24" spans="1:16" ht="15" x14ac:dyDescent="0.25">
      <c r="A24" s="12" t="s">
        <v>8</v>
      </c>
      <c r="B24" s="12">
        <f>L21/4</f>
        <v>8875</v>
      </c>
      <c r="C24" s="12">
        <f>N24</f>
        <v>3527.8125</v>
      </c>
      <c r="D24" s="12">
        <f>C24</f>
        <v>3527.8125</v>
      </c>
      <c r="E24" s="12">
        <f t="shared" ref="E24:J24" si="2">D24</f>
        <v>3527.8125</v>
      </c>
      <c r="F24" s="12">
        <f t="shared" si="2"/>
        <v>3527.8125</v>
      </c>
      <c r="G24" s="12">
        <f t="shared" si="2"/>
        <v>3527.8125</v>
      </c>
      <c r="H24" s="12">
        <f t="shared" si="2"/>
        <v>3527.8125</v>
      </c>
      <c r="I24" s="12">
        <f t="shared" si="2"/>
        <v>3527.8125</v>
      </c>
      <c r="J24" s="12">
        <f t="shared" si="2"/>
        <v>3527.8125</v>
      </c>
      <c r="K24" s="12">
        <f>SUM(B24:J24)</f>
        <v>37097.5</v>
      </c>
      <c r="L24" s="24">
        <f>(M24-L21)/L21</f>
        <v>4.4999999999999998E-2</v>
      </c>
      <c r="M24" s="14">
        <f>L21*1.045</f>
        <v>37097.5</v>
      </c>
      <c r="N24" s="14">
        <f>(M24-B24)/8</f>
        <v>3527.8125</v>
      </c>
    </row>
    <row r="25" spans="1:16" x14ac:dyDescent="0.2">
      <c r="A25" s="5"/>
      <c r="B25" s="5"/>
      <c r="C25" s="5"/>
      <c r="D25" s="5"/>
      <c r="E25" s="5"/>
      <c r="F25" s="5"/>
      <c r="G25" s="5"/>
      <c r="H25" s="5"/>
      <c r="I25" s="5"/>
      <c r="J25" s="5"/>
      <c r="K25" s="5"/>
      <c r="O25" s="5"/>
    </row>
    <row r="26" spans="1:16" s="9" customFormat="1" x14ac:dyDescent="0.2">
      <c r="A26" s="15" t="s">
        <v>22</v>
      </c>
      <c r="B26" s="15"/>
      <c r="C26" s="15"/>
      <c r="D26" s="15"/>
      <c r="E26" s="15"/>
      <c r="F26" s="15"/>
      <c r="G26" s="15"/>
      <c r="H26" s="15"/>
      <c r="I26" s="15"/>
      <c r="J26" s="15"/>
      <c r="K26" s="15"/>
      <c r="L26" s="16"/>
      <c r="P26" s="2"/>
    </row>
    <row r="27" spans="1:16" s="9" customFormat="1" x14ac:dyDescent="0.2">
      <c r="A27" s="15" t="s">
        <v>68</v>
      </c>
      <c r="B27" s="15"/>
      <c r="C27" s="15"/>
      <c r="D27" s="15"/>
      <c r="E27" s="15"/>
      <c r="F27" s="15"/>
      <c r="G27" s="15"/>
      <c r="H27" s="15"/>
      <c r="I27" s="15"/>
      <c r="J27" s="15"/>
      <c r="K27" s="15"/>
      <c r="L27" s="16"/>
      <c r="P27" s="2"/>
    </row>
    <row r="28" spans="1:16" s="9" customFormat="1" x14ac:dyDescent="0.2">
      <c r="A28" s="10"/>
      <c r="B28" s="10" t="s">
        <v>0</v>
      </c>
      <c r="C28" s="10" t="s">
        <v>1</v>
      </c>
      <c r="D28" s="10" t="s">
        <v>2</v>
      </c>
      <c r="E28" s="10" t="s">
        <v>3</v>
      </c>
      <c r="F28" s="10" t="s">
        <v>4</v>
      </c>
      <c r="G28" s="10" t="s">
        <v>5</v>
      </c>
      <c r="H28" s="10" t="s">
        <v>40</v>
      </c>
      <c r="I28" s="10" t="s">
        <v>50</v>
      </c>
      <c r="J28" s="10" t="s">
        <v>51</v>
      </c>
      <c r="K28" s="10" t="s">
        <v>6</v>
      </c>
      <c r="L28" s="11">
        <v>38500</v>
      </c>
      <c r="P28" s="2"/>
    </row>
    <row r="29" spans="1:16" ht="15" x14ac:dyDescent="0.25">
      <c r="A29" s="12" t="s">
        <v>0</v>
      </c>
      <c r="B29" s="12">
        <f>M29</f>
        <v>38500</v>
      </c>
      <c r="C29" s="12"/>
      <c r="D29" s="12"/>
      <c r="E29" s="12"/>
      <c r="F29" s="12"/>
      <c r="G29" s="12"/>
      <c r="H29" s="12"/>
      <c r="I29" s="12"/>
      <c r="J29" s="12"/>
      <c r="K29" s="12">
        <f>SUM(B29:G29)</f>
        <v>38500</v>
      </c>
      <c r="L29" s="24">
        <f>(M29-L28)/L28</f>
        <v>0</v>
      </c>
      <c r="M29" s="14">
        <f>L28</f>
        <v>38500</v>
      </c>
      <c r="N29"/>
    </row>
    <row r="30" spans="1:16" ht="15" x14ac:dyDescent="0.25">
      <c r="A30" s="12" t="s">
        <v>7</v>
      </c>
      <c r="B30" s="12">
        <f>L28/4</f>
        <v>9625</v>
      </c>
      <c r="C30" s="12">
        <f>N30</f>
        <v>7363.1249999999982</v>
      </c>
      <c r="D30" s="12">
        <f>C30</f>
        <v>7363.1249999999982</v>
      </c>
      <c r="E30" s="12">
        <f>D30</f>
        <v>7363.1249999999982</v>
      </c>
      <c r="F30" s="12">
        <f>E30</f>
        <v>7363.1249999999982</v>
      </c>
      <c r="G30" s="12"/>
      <c r="H30" s="12"/>
      <c r="I30" s="12"/>
      <c r="J30" s="12"/>
      <c r="K30" s="12">
        <f>SUM(B30:G30)</f>
        <v>39077.5</v>
      </c>
      <c r="L30" s="24">
        <f>(M30-L28)/L28</f>
        <v>1.499999999999981E-2</v>
      </c>
      <c r="M30">
        <f>L28*1.015</f>
        <v>39077.499999999993</v>
      </c>
      <c r="N30" s="14">
        <f>(M30-B30)/4</f>
        <v>7363.1249999999982</v>
      </c>
    </row>
    <row r="31" spans="1:16" ht="15" x14ac:dyDescent="0.25">
      <c r="A31" s="12" t="s">
        <v>8</v>
      </c>
      <c r="B31" s="12">
        <f>L28/4</f>
        <v>9625</v>
      </c>
      <c r="C31" s="12">
        <f>N31</f>
        <v>3825.9375</v>
      </c>
      <c r="D31" s="12">
        <f>C31</f>
        <v>3825.9375</v>
      </c>
      <c r="E31" s="12">
        <f t="shared" ref="E31:J31" si="3">D31</f>
        <v>3825.9375</v>
      </c>
      <c r="F31" s="12">
        <f t="shared" si="3"/>
        <v>3825.9375</v>
      </c>
      <c r="G31" s="12">
        <f t="shared" si="3"/>
        <v>3825.9375</v>
      </c>
      <c r="H31" s="12">
        <f t="shared" si="3"/>
        <v>3825.9375</v>
      </c>
      <c r="I31" s="12">
        <f t="shared" si="3"/>
        <v>3825.9375</v>
      </c>
      <c r="J31" s="12">
        <f t="shared" si="3"/>
        <v>3825.9375</v>
      </c>
      <c r="K31" s="12">
        <f>SUM(B31:J31)</f>
        <v>40232.5</v>
      </c>
      <c r="L31" s="24">
        <f>(M31-L28)/L28</f>
        <v>4.4999999999999998E-2</v>
      </c>
      <c r="M31" s="14">
        <f>L28*1.045</f>
        <v>40232.5</v>
      </c>
      <c r="N31" s="14">
        <f>(M31-B31)/8</f>
        <v>3825.9375</v>
      </c>
      <c r="O31" s="5"/>
    </row>
    <row r="32" spans="1:16" x14ac:dyDescent="0.2">
      <c r="A32" s="5"/>
      <c r="B32" s="5"/>
      <c r="C32" s="5"/>
      <c r="D32" s="5"/>
      <c r="E32" s="5"/>
      <c r="F32" s="5"/>
      <c r="G32" s="5"/>
      <c r="H32" s="5"/>
      <c r="I32" s="5"/>
      <c r="J32" s="5"/>
      <c r="K32" s="5"/>
    </row>
    <row r="33" spans="1:15" s="9" customFormat="1" x14ac:dyDescent="0.2">
      <c r="A33" s="15" t="s">
        <v>23</v>
      </c>
      <c r="B33" s="15"/>
      <c r="C33" s="15"/>
      <c r="D33" s="15"/>
      <c r="E33" s="15"/>
      <c r="F33" s="15"/>
      <c r="G33" s="15"/>
      <c r="H33" s="15"/>
      <c r="I33" s="15"/>
      <c r="J33" s="15"/>
      <c r="K33" s="15"/>
      <c r="L33" s="16"/>
    </row>
    <row r="34" spans="1:15" s="9" customFormat="1" x14ac:dyDescent="0.2">
      <c r="A34" s="15" t="s">
        <v>69</v>
      </c>
      <c r="B34" s="15"/>
      <c r="C34" s="15"/>
      <c r="D34" s="15"/>
      <c r="E34" s="15"/>
      <c r="F34" s="15"/>
      <c r="G34" s="15"/>
      <c r="H34" s="15"/>
      <c r="I34" s="15"/>
      <c r="J34" s="15"/>
      <c r="K34" s="15"/>
      <c r="L34" s="16"/>
    </row>
    <row r="35" spans="1:15" s="9" customFormat="1" x14ac:dyDescent="0.2">
      <c r="A35" s="10"/>
      <c r="B35" s="10" t="s">
        <v>0</v>
      </c>
      <c r="C35" s="10" t="s">
        <v>1</v>
      </c>
      <c r="D35" s="10" t="s">
        <v>2</v>
      </c>
      <c r="E35" s="10" t="s">
        <v>3</v>
      </c>
      <c r="F35" s="10" t="s">
        <v>4</v>
      </c>
      <c r="G35" s="10" t="s">
        <v>5</v>
      </c>
      <c r="H35" s="10" t="s">
        <v>40</v>
      </c>
      <c r="I35" s="10" t="s">
        <v>50</v>
      </c>
      <c r="J35" s="10" t="s">
        <v>51</v>
      </c>
      <c r="K35" s="10" t="s">
        <v>6</v>
      </c>
      <c r="L35" s="11">
        <v>28850</v>
      </c>
    </row>
    <row r="36" spans="1:15" ht="15" x14ac:dyDescent="0.25">
      <c r="A36" s="12" t="s">
        <v>0</v>
      </c>
      <c r="B36" s="12">
        <f>M36</f>
        <v>28850</v>
      </c>
      <c r="C36" s="12"/>
      <c r="D36" s="12"/>
      <c r="E36" s="12"/>
      <c r="F36" s="12"/>
      <c r="G36" s="12"/>
      <c r="H36" s="12"/>
      <c r="I36" s="12"/>
      <c r="J36" s="12"/>
      <c r="K36" s="12">
        <f>SUM(B36:G36)</f>
        <v>28850</v>
      </c>
      <c r="L36" s="24">
        <f>(M36-L35)/L35</f>
        <v>0</v>
      </c>
      <c r="M36" s="14">
        <f>L35</f>
        <v>28850</v>
      </c>
      <c r="N36"/>
    </row>
    <row r="37" spans="1:15" ht="15" x14ac:dyDescent="0.25">
      <c r="A37" s="12" t="s">
        <v>7</v>
      </c>
      <c r="B37" s="12">
        <f>L35/4</f>
        <v>7212.5</v>
      </c>
      <c r="C37" s="12">
        <f>N37</f>
        <v>5517.5624999999991</v>
      </c>
      <c r="D37" s="12">
        <f>C37</f>
        <v>5517.5624999999991</v>
      </c>
      <c r="E37" s="12">
        <f>D37</f>
        <v>5517.5624999999991</v>
      </c>
      <c r="F37" s="12">
        <f>E37</f>
        <v>5517.5624999999991</v>
      </c>
      <c r="G37" s="12"/>
      <c r="H37" s="12"/>
      <c r="I37" s="12"/>
      <c r="J37" s="12"/>
      <c r="K37" s="12">
        <f>SUM(B37:G37)</f>
        <v>29282.75</v>
      </c>
      <c r="L37" s="24">
        <f>(M37-L35)/L35</f>
        <v>1.4999999999999875E-2</v>
      </c>
      <c r="M37">
        <f>L35*1.015</f>
        <v>29282.749999999996</v>
      </c>
      <c r="N37" s="14">
        <f>(M37-B37)/4</f>
        <v>5517.5624999999991</v>
      </c>
    </row>
    <row r="38" spans="1:15" ht="15" x14ac:dyDescent="0.25">
      <c r="A38" s="12" t="s">
        <v>8</v>
      </c>
      <c r="B38" s="12">
        <f>L35/4</f>
        <v>7212.5</v>
      </c>
      <c r="C38" s="12">
        <f>N38</f>
        <v>2866.9687499999995</v>
      </c>
      <c r="D38" s="12">
        <f>C38</f>
        <v>2866.9687499999995</v>
      </c>
      <c r="E38" s="12">
        <f t="shared" ref="E38:J38" si="4">D38</f>
        <v>2866.9687499999995</v>
      </c>
      <c r="F38" s="12">
        <f t="shared" si="4"/>
        <v>2866.9687499999995</v>
      </c>
      <c r="G38" s="12">
        <f t="shared" si="4"/>
        <v>2866.9687499999995</v>
      </c>
      <c r="H38" s="12">
        <f t="shared" si="4"/>
        <v>2866.9687499999995</v>
      </c>
      <c r="I38" s="12">
        <f t="shared" si="4"/>
        <v>2866.9687499999995</v>
      </c>
      <c r="J38" s="12">
        <f t="shared" si="4"/>
        <v>2866.9687499999995</v>
      </c>
      <c r="K38" s="12">
        <f>SUM(B38:J38)</f>
        <v>30148.25</v>
      </c>
      <c r="L38" s="24">
        <f>(M38-L35)/L35</f>
        <v>4.4999999999999873E-2</v>
      </c>
      <c r="M38" s="14">
        <f>L35*1.045</f>
        <v>30148.249999999996</v>
      </c>
      <c r="N38" s="14">
        <f>(M38-B38)/8</f>
        <v>2866.9687499999995</v>
      </c>
      <c r="O38" s="5"/>
    </row>
    <row r="39" spans="1:15" x14ac:dyDescent="0.2">
      <c r="A39" s="5"/>
      <c r="B39" s="5"/>
      <c r="C39" s="5"/>
      <c r="D39" s="5"/>
      <c r="E39" s="5"/>
      <c r="F39" s="5"/>
      <c r="G39" s="5"/>
      <c r="H39" s="5"/>
      <c r="I39" s="5"/>
      <c r="J39" s="5"/>
      <c r="K39" s="5"/>
    </row>
    <row r="40" spans="1:15" s="9" customFormat="1" x14ac:dyDescent="0.2">
      <c r="A40" s="15" t="s">
        <v>24</v>
      </c>
      <c r="B40" s="15"/>
      <c r="C40" s="15"/>
      <c r="D40" s="15"/>
      <c r="E40" s="15"/>
      <c r="F40" s="15"/>
      <c r="G40" s="15"/>
      <c r="H40" s="15"/>
      <c r="I40" s="15"/>
      <c r="J40" s="15"/>
      <c r="K40" s="15"/>
      <c r="L40" s="16"/>
    </row>
    <row r="41" spans="1:15" s="9" customFormat="1" x14ac:dyDescent="0.2">
      <c r="A41" s="15" t="s">
        <v>9</v>
      </c>
      <c r="B41" s="15"/>
      <c r="C41" s="15"/>
      <c r="D41" s="15"/>
      <c r="E41" s="15"/>
      <c r="F41" s="15"/>
      <c r="G41" s="15"/>
      <c r="H41" s="15"/>
      <c r="I41" s="15"/>
      <c r="J41" s="15"/>
      <c r="K41" s="15"/>
      <c r="L41" s="16"/>
    </row>
    <row r="42" spans="1:15" s="9" customFormat="1" x14ac:dyDescent="0.2">
      <c r="A42" s="10"/>
      <c r="B42" s="10" t="s">
        <v>0</v>
      </c>
      <c r="C42" s="10" t="s">
        <v>1</v>
      </c>
      <c r="D42" s="10" t="s">
        <v>2</v>
      </c>
      <c r="E42" s="10" t="s">
        <v>3</v>
      </c>
      <c r="F42" s="10" t="s">
        <v>4</v>
      </c>
      <c r="G42" s="10" t="s">
        <v>5</v>
      </c>
      <c r="H42" s="10" t="s">
        <v>40</v>
      </c>
      <c r="I42" s="10" t="s">
        <v>50</v>
      </c>
      <c r="J42" s="10" t="s">
        <v>51</v>
      </c>
      <c r="K42" s="10" t="s">
        <v>6</v>
      </c>
      <c r="L42" s="11">
        <v>22800</v>
      </c>
    </row>
    <row r="43" spans="1:15" ht="15" x14ac:dyDescent="0.25">
      <c r="A43" s="12" t="s">
        <v>0</v>
      </c>
      <c r="B43" s="12">
        <f>M43</f>
        <v>22800</v>
      </c>
      <c r="C43" s="12"/>
      <c r="D43" s="12"/>
      <c r="E43" s="12"/>
      <c r="F43" s="12"/>
      <c r="G43" s="12"/>
      <c r="H43" s="12"/>
      <c r="I43" s="12"/>
      <c r="J43" s="12"/>
      <c r="K43" s="12">
        <f>SUM(B43:G43)</f>
        <v>22800</v>
      </c>
      <c r="L43" s="24">
        <f>(M43-L42)/L42</f>
        <v>0</v>
      </c>
      <c r="M43" s="14">
        <f>L42</f>
        <v>22800</v>
      </c>
      <c r="N43"/>
    </row>
    <row r="44" spans="1:15" ht="15" x14ac:dyDescent="0.25">
      <c r="A44" s="12" t="s">
        <v>7</v>
      </c>
      <c r="B44" s="12">
        <f>L42/4</f>
        <v>5700</v>
      </c>
      <c r="C44" s="12">
        <f>N44</f>
        <v>4360.4999999999991</v>
      </c>
      <c r="D44" s="12">
        <f>C44</f>
        <v>4360.4999999999991</v>
      </c>
      <c r="E44" s="12">
        <f>D44</f>
        <v>4360.4999999999991</v>
      </c>
      <c r="F44" s="12">
        <f>E44</f>
        <v>4360.4999999999991</v>
      </c>
      <c r="G44" s="12"/>
      <c r="H44" s="12"/>
      <c r="I44" s="12"/>
      <c r="J44" s="12"/>
      <c r="K44" s="12">
        <f>SUM(B44:G44)</f>
        <v>23142</v>
      </c>
      <c r="L44" s="24">
        <f>(M44-L42)/L42</f>
        <v>1.499999999999984E-2</v>
      </c>
      <c r="M44">
        <f>L42*1.015</f>
        <v>23141.999999999996</v>
      </c>
      <c r="N44" s="14">
        <f>(M44-B44)/4</f>
        <v>4360.4999999999991</v>
      </c>
    </row>
    <row r="45" spans="1:15" ht="15" x14ac:dyDescent="0.25">
      <c r="A45" s="12" t="s">
        <v>8</v>
      </c>
      <c r="B45" s="12">
        <f>L42/4</f>
        <v>5700</v>
      </c>
      <c r="C45" s="12">
        <f>N45</f>
        <v>2265.75</v>
      </c>
      <c r="D45" s="12">
        <f>C45</f>
        <v>2265.75</v>
      </c>
      <c r="E45" s="12">
        <f t="shared" ref="E45:J45" si="5">D45</f>
        <v>2265.75</v>
      </c>
      <c r="F45" s="12">
        <f t="shared" si="5"/>
        <v>2265.75</v>
      </c>
      <c r="G45" s="12">
        <f t="shared" si="5"/>
        <v>2265.75</v>
      </c>
      <c r="H45" s="12">
        <f t="shared" si="5"/>
        <v>2265.75</v>
      </c>
      <c r="I45" s="12">
        <f t="shared" si="5"/>
        <v>2265.75</v>
      </c>
      <c r="J45" s="12">
        <f t="shared" si="5"/>
        <v>2265.75</v>
      </c>
      <c r="K45" s="12">
        <f>SUM(B45:J45)</f>
        <v>23826</v>
      </c>
      <c r="L45" s="24">
        <f>(M45-L42)/L42</f>
        <v>4.4999999999999998E-2</v>
      </c>
      <c r="M45" s="14">
        <f>L42*1.045</f>
        <v>23826</v>
      </c>
      <c r="N45" s="14">
        <f>(M45-B45)/8</f>
        <v>2265.75</v>
      </c>
      <c r="O45" s="5"/>
    </row>
    <row r="46" spans="1:15" x14ac:dyDescent="0.2">
      <c r="A46" s="5"/>
      <c r="B46" s="5"/>
      <c r="C46" s="5"/>
      <c r="D46" s="5"/>
      <c r="E46" s="5"/>
      <c r="F46" s="5"/>
      <c r="G46" s="5"/>
      <c r="H46" s="5"/>
      <c r="I46" s="5"/>
      <c r="J46" s="5"/>
      <c r="K46" s="5"/>
    </row>
    <row r="47" spans="1:15" x14ac:dyDescent="0.2">
      <c r="A47" s="15" t="s">
        <v>25</v>
      </c>
      <c r="B47" s="15"/>
      <c r="C47" s="15"/>
      <c r="D47" s="15"/>
      <c r="E47" s="15"/>
      <c r="F47" s="15"/>
      <c r="G47" s="15"/>
      <c r="H47" s="15"/>
      <c r="I47" s="15"/>
      <c r="J47" s="15"/>
      <c r="K47" s="15"/>
      <c r="L47" s="16"/>
      <c r="M47" s="9"/>
      <c r="N47" s="9"/>
    </row>
    <row r="48" spans="1:15" ht="39" customHeight="1" x14ac:dyDescent="0.2">
      <c r="A48" s="28" t="s">
        <v>70</v>
      </c>
      <c r="B48" s="28"/>
      <c r="C48" s="28"/>
      <c r="D48" s="28"/>
      <c r="E48" s="28"/>
      <c r="F48" s="28"/>
      <c r="G48" s="28"/>
      <c r="H48" s="28"/>
      <c r="I48" s="28"/>
      <c r="J48" s="28"/>
      <c r="K48" s="28"/>
      <c r="L48" s="16"/>
      <c r="M48" s="9"/>
      <c r="N48" s="9"/>
    </row>
    <row r="49" spans="1:14" x14ac:dyDescent="0.2">
      <c r="A49" s="10"/>
      <c r="B49" s="10" t="s">
        <v>0</v>
      </c>
      <c r="C49" s="10" t="s">
        <v>1</v>
      </c>
      <c r="D49" s="10" t="s">
        <v>2</v>
      </c>
      <c r="E49" s="10" t="s">
        <v>3</v>
      </c>
      <c r="F49" s="10" t="s">
        <v>4</v>
      </c>
      <c r="G49" s="10" t="s">
        <v>5</v>
      </c>
      <c r="H49" s="10" t="s">
        <v>40</v>
      </c>
      <c r="I49" s="10" t="s">
        <v>50</v>
      </c>
      <c r="J49" s="10" t="s">
        <v>51</v>
      </c>
      <c r="K49" s="10" t="s">
        <v>6</v>
      </c>
      <c r="L49" s="11">
        <v>38300</v>
      </c>
      <c r="M49" s="9"/>
      <c r="N49" s="9"/>
    </row>
    <row r="50" spans="1:14" ht="15" x14ac:dyDescent="0.25">
      <c r="A50" s="12" t="s">
        <v>0</v>
      </c>
      <c r="B50" s="12">
        <f>M50</f>
        <v>38300</v>
      </c>
      <c r="C50" s="12"/>
      <c r="D50" s="12"/>
      <c r="E50" s="12"/>
      <c r="F50" s="12"/>
      <c r="G50" s="12"/>
      <c r="H50" s="12"/>
      <c r="I50" s="12"/>
      <c r="J50" s="12"/>
      <c r="K50" s="12">
        <f>SUM(B50:G50)</f>
        <v>38300</v>
      </c>
      <c r="L50" s="24">
        <f>(M50-L49)/L49</f>
        <v>0</v>
      </c>
      <c r="M50" s="14">
        <f>L49</f>
        <v>38300</v>
      </c>
      <c r="N50"/>
    </row>
    <row r="51" spans="1:14" ht="15" x14ac:dyDescent="0.25">
      <c r="A51" s="12" t="s">
        <v>7</v>
      </c>
      <c r="B51" s="12">
        <f>L49/4</f>
        <v>9575</v>
      </c>
      <c r="C51" s="12">
        <f>N51</f>
        <v>7324.8749999999982</v>
      </c>
      <c r="D51" s="12">
        <f>C51</f>
        <v>7324.8749999999982</v>
      </c>
      <c r="E51" s="12">
        <f>D51</f>
        <v>7324.8749999999982</v>
      </c>
      <c r="F51" s="12">
        <f>E51</f>
        <v>7324.8749999999982</v>
      </c>
      <c r="G51" s="12"/>
      <c r="H51" s="12"/>
      <c r="I51" s="12"/>
      <c r="J51" s="12"/>
      <c r="K51" s="12">
        <f>SUM(B51:G51)</f>
        <v>38874.5</v>
      </c>
      <c r="L51" s="24">
        <f>(M51-L49)/L49</f>
        <v>1.499999999999981E-2</v>
      </c>
      <c r="M51">
        <f>L49*1.015</f>
        <v>38874.499999999993</v>
      </c>
      <c r="N51" s="14">
        <f>(M51-B51)/4</f>
        <v>7324.8749999999982</v>
      </c>
    </row>
    <row r="52" spans="1:14" ht="15" x14ac:dyDescent="0.25">
      <c r="A52" s="12" t="s">
        <v>8</v>
      </c>
      <c r="B52" s="12">
        <f>L49/4</f>
        <v>9575</v>
      </c>
      <c r="C52" s="12">
        <f>N52</f>
        <v>3806.0625</v>
      </c>
      <c r="D52" s="12">
        <f>C52</f>
        <v>3806.0625</v>
      </c>
      <c r="E52" s="12">
        <f t="shared" ref="E52:J52" si="6">D52</f>
        <v>3806.0625</v>
      </c>
      <c r="F52" s="12">
        <f t="shared" si="6"/>
        <v>3806.0625</v>
      </c>
      <c r="G52" s="12">
        <f t="shared" si="6"/>
        <v>3806.0625</v>
      </c>
      <c r="H52" s="12">
        <f t="shared" si="6"/>
        <v>3806.0625</v>
      </c>
      <c r="I52" s="12">
        <f t="shared" si="6"/>
        <v>3806.0625</v>
      </c>
      <c r="J52" s="12">
        <f t="shared" si="6"/>
        <v>3806.0625</v>
      </c>
      <c r="K52" s="12">
        <f>SUM(B52:J52)</f>
        <v>40023.5</v>
      </c>
      <c r="L52" s="24">
        <f>(M52-L49)/L49</f>
        <v>4.4999999999999998E-2</v>
      </c>
      <c r="M52" s="14">
        <f>L49*1.045</f>
        <v>40023.5</v>
      </c>
      <c r="N52" s="14">
        <f>(M52-B52)/8</f>
        <v>3806.0625</v>
      </c>
    </row>
    <row r="53" spans="1:14" x14ac:dyDescent="0.2">
      <c r="A53" s="5"/>
      <c r="B53" s="5"/>
      <c r="C53" s="5"/>
      <c r="D53" s="5"/>
      <c r="E53" s="5"/>
      <c r="F53" s="5"/>
      <c r="G53" s="5"/>
      <c r="H53" s="5"/>
      <c r="I53" s="5"/>
      <c r="J53" s="5"/>
      <c r="K53" s="5"/>
      <c r="L53" s="17"/>
    </row>
    <row r="54" spans="1:14" x14ac:dyDescent="0.2">
      <c r="A54" s="15" t="s">
        <v>26</v>
      </c>
      <c r="B54" s="15"/>
      <c r="C54" s="15"/>
      <c r="D54" s="15"/>
      <c r="E54" s="15"/>
      <c r="F54" s="15"/>
      <c r="G54" s="15"/>
      <c r="H54" s="15"/>
      <c r="I54" s="15"/>
      <c r="J54" s="15"/>
      <c r="K54" s="15"/>
      <c r="L54" s="18"/>
      <c r="M54" s="9"/>
      <c r="N54" s="9"/>
    </row>
    <row r="55" spans="1:14" x14ac:dyDescent="0.2">
      <c r="A55" s="15" t="s">
        <v>71</v>
      </c>
      <c r="B55" s="15"/>
      <c r="C55" s="15"/>
      <c r="D55" s="15"/>
      <c r="E55" s="15"/>
      <c r="F55" s="15"/>
      <c r="G55" s="15"/>
      <c r="H55" s="15"/>
      <c r="I55" s="15"/>
      <c r="J55" s="15"/>
      <c r="K55" s="15"/>
      <c r="L55" s="16"/>
      <c r="M55" s="9"/>
      <c r="N55" s="9"/>
    </row>
    <row r="56" spans="1:14" x14ac:dyDescent="0.2">
      <c r="A56" s="10"/>
      <c r="B56" s="10" t="s">
        <v>0</v>
      </c>
      <c r="C56" s="10" t="s">
        <v>1</v>
      </c>
      <c r="D56" s="10" t="s">
        <v>2</v>
      </c>
      <c r="E56" s="10" t="s">
        <v>3</v>
      </c>
      <c r="F56" s="10" t="s">
        <v>4</v>
      </c>
      <c r="G56" s="10" t="s">
        <v>5</v>
      </c>
      <c r="H56" s="10" t="s">
        <v>40</v>
      </c>
      <c r="I56" s="10" t="s">
        <v>50</v>
      </c>
      <c r="J56" s="10" t="s">
        <v>51</v>
      </c>
      <c r="K56" s="10" t="s">
        <v>6</v>
      </c>
      <c r="L56" s="11">
        <v>41400</v>
      </c>
      <c r="M56" s="9"/>
      <c r="N56" s="9"/>
    </row>
    <row r="57" spans="1:14" ht="15" x14ac:dyDescent="0.25">
      <c r="A57" s="12" t="s">
        <v>0</v>
      </c>
      <c r="B57" s="12">
        <f>M57</f>
        <v>41400</v>
      </c>
      <c r="C57" s="12"/>
      <c r="D57" s="12"/>
      <c r="E57" s="12"/>
      <c r="F57" s="12"/>
      <c r="G57" s="12"/>
      <c r="H57" s="12"/>
      <c r="I57" s="12"/>
      <c r="J57" s="12"/>
      <c r="K57" s="12">
        <f>SUM(B57:G57)</f>
        <v>41400</v>
      </c>
      <c r="L57" s="24">
        <f>(M57-L56)/L56</f>
        <v>0</v>
      </c>
      <c r="M57" s="14">
        <f>L56</f>
        <v>41400</v>
      </c>
      <c r="N57"/>
    </row>
    <row r="58" spans="1:14" ht="15" x14ac:dyDescent="0.25">
      <c r="A58" s="12" t="s">
        <v>7</v>
      </c>
      <c r="B58" s="12">
        <f>L56/4</f>
        <v>10350</v>
      </c>
      <c r="C58" s="12">
        <f>N58</f>
        <v>7917.7499999999982</v>
      </c>
      <c r="D58" s="12">
        <f>C58</f>
        <v>7917.7499999999982</v>
      </c>
      <c r="E58" s="12">
        <f>D58</f>
        <v>7917.7499999999982</v>
      </c>
      <c r="F58" s="12">
        <f>E58</f>
        <v>7917.7499999999982</v>
      </c>
      <c r="G58" s="12"/>
      <c r="H58" s="12"/>
      <c r="I58" s="12"/>
      <c r="J58" s="12"/>
      <c r="K58" s="12">
        <f>SUM(B58:G58)</f>
        <v>42021</v>
      </c>
      <c r="L58" s="24">
        <f>(M58-L56)/L56</f>
        <v>1.4999999999999824E-2</v>
      </c>
      <c r="M58">
        <f>L56*1.015</f>
        <v>42020.999999999993</v>
      </c>
      <c r="N58" s="14">
        <f>(M58-B58)/4</f>
        <v>7917.7499999999982</v>
      </c>
    </row>
    <row r="59" spans="1:14" ht="15" x14ac:dyDescent="0.25">
      <c r="A59" s="12" t="s">
        <v>8</v>
      </c>
      <c r="B59" s="12">
        <f>L56/4</f>
        <v>10350</v>
      </c>
      <c r="C59" s="12">
        <f>N59</f>
        <v>4114.125</v>
      </c>
      <c r="D59" s="12">
        <f>C59</f>
        <v>4114.125</v>
      </c>
      <c r="E59" s="12">
        <f t="shared" ref="E59:J59" si="7">D59</f>
        <v>4114.125</v>
      </c>
      <c r="F59" s="12">
        <f t="shared" si="7"/>
        <v>4114.125</v>
      </c>
      <c r="G59" s="12">
        <f t="shared" si="7"/>
        <v>4114.125</v>
      </c>
      <c r="H59" s="12">
        <f t="shared" si="7"/>
        <v>4114.125</v>
      </c>
      <c r="I59" s="12">
        <f t="shared" si="7"/>
        <v>4114.125</v>
      </c>
      <c r="J59" s="12">
        <f t="shared" si="7"/>
        <v>4114.125</v>
      </c>
      <c r="K59" s="12">
        <f>SUM(B59:J59)</f>
        <v>43263</v>
      </c>
      <c r="L59" s="24">
        <f>(M59-L56)/L56</f>
        <v>4.4999999999999998E-2</v>
      </c>
      <c r="M59" s="14">
        <f>L56*1.045</f>
        <v>43263</v>
      </c>
      <c r="N59" s="14">
        <f>(M59-B59)/8</f>
        <v>4114.125</v>
      </c>
    </row>
    <row r="60" spans="1:14" x14ac:dyDescent="0.2">
      <c r="A60" s="5"/>
      <c r="B60" s="5"/>
      <c r="C60" s="5"/>
      <c r="D60" s="5"/>
      <c r="E60" s="5"/>
      <c r="F60" s="5"/>
      <c r="G60" s="5"/>
      <c r="H60" s="5"/>
      <c r="I60" s="5"/>
      <c r="J60" s="5"/>
      <c r="K60" s="5"/>
    </row>
    <row r="61" spans="1:14" x14ac:dyDescent="0.2">
      <c r="A61" s="15" t="s">
        <v>27</v>
      </c>
      <c r="B61" s="15"/>
      <c r="C61" s="15"/>
      <c r="D61" s="15"/>
      <c r="E61" s="15"/>
      <c r="F61" s="15"/>
      <c r="G61" s="15"/>
      <c r="H61" s="15"/>
      <c r="I61" s="15"/>
      <c r="J61" s="15"/>
      <c r="K61" s="15"/>
      <c r="L61" s="16"/>
      <c r="M61" s="9"/>
      <c r="N61" s="9"/>
    </row>
    <row r="62" spans="1:14" x14ac:dyDescent="0.2">
      <c r="A62" s="15" t="s">
        <v>72</v>
      </c>
      <c r="B62" s="15"/>
      <c r="C62" s="15"/>
      <c r="D62" s="15"/>
      <c r="E62" s="15"/>
      <c r="F62" s="15"/>
      <c r="G62" s="15"/>
      <c r="H62" s="15"/>
      <c r="I62" s="15"/>
      <c r="J62" s="15"/>
      <c r="K62" s="15"/>
      <c r="L62" s="16"/>
      <c r="M62" s="9"/>
      <c r="N62" s="9"/>
    </row>
    <row r="63" spans="1:14" x14ac:dyDescent="0.2">
      <c r="A63" s="10"/>
      <c r="B63" s="10" t="s">
        <v>0</v>
      </c>
      <c r="C63" s="10" t="s">
        <v>1</v>
      </c>
      <c r="D63" s="10" t="s">
        <v>2</v>
      </c>
      <c r="E63" s="10" t="s">
        <v>3</v>
      </c>
      <c r="F63" s="10" t="s">
        <v>4</v>
      </c>
      <c r="G63" s="10" t="s">
        <v>5</v>
      </c>
      <c r="H63" s="10" t="s">
        <v>40</v>
      </c>
      <c r="I63" s="10" t="s">
        <v>50</v>
      </c>
      <c r="J63" s="10" t="s">
        <v>51</v>
      </c>
      <c r="K63" s="10" t="s">
        <v>6</v>
      </c>
      <c r="L63" s="11">
        <v>32250</v>
      </c>
      <c r="M63" s="9"/>
      <c r="N63" s="9"/>
    </row>
    <row r="64" spans="1:14" ht="15" x14ac:dyDescent="0.25">
      <c r="A64" s="12" t="s">
        <v>0</v>
      </c>
      <c r="B64" s="12">
        <f>M64</f>
        <v>32250</v>
      </c>
      <c r="C64" s="12"/>
      <c r="D64" s="12"/>
      <c r="E64" s="12"/>
      <c r="F64" s="12"/>
      <c r="G64" s="12"/>
      <c r="H64" s="12"/>
      <c r="I64" s="12"/>
      <c r="J64" s="12"/>
      <c r="K64" s="12">
        <f>SUM(B64:G64)</f>
        <v>32250</v>
      </c>
      <c r="L64" s="24">
        <f>(M64-L63)/L63</f>
        <v>0</v>
      </c>
      <c r="M64" s="14">
        <f>L63</f>
        <v>32250</v>
      </c>
      <c r="N64"/>
    </row>
    <row r="65" spans="1:14" ht="15" x14ac:dyDescent="0.25">
      <c r="A65" s="12" t="s">
        <v>7</v>
      </c>
      <c r="B65" s="12">
        <f>L63/4</f>
        <v>8062.5</v>
      </c>
      <c r="C65" s="12">
        <f>N65</f>
        <v>6167.8124999999991</v>
      </c>
      <c r="D65" s="12">
        <f>C65</f>
        <v>6167.8124999999991</v>
      </c>
      <c r="E65" s="12">
        <f>D65</f>
        <v>6167.8124999999991</v>
      </c>
      <c r="F65" s="12">
        <f>E65</f>
        <v>6167.8124999999991</v>
      </c>
      <c r="G65" s="12"/>
      <c r="H65" s="12"/>
      <c r="I65" s="12"/>
      <c r="J65" s="12"/>
      <c r="K65" s="12">
        <f>SUM(B65:G65)</f>
        <v>32733.75</v>
      </c>
      <c r="L65" s="24">
        <f>(M65-L63)/L63</f>
        <v>1.4999999999999887E-2</v>
      </c>
      <c r="M65">
        <f>L63*1.015</f>
        <v>32733.749999999996</v>
      </c>
      <c r="N65" s="14">
        <f>(M65-B65)/4</f>
        <v>6167.8124999999991</v>
      </c>
    </row>
    <row r="66" spans="1:14" ht="15" x14ac:dyDescent="0.25">
      <c r="A66" s="12" t="s">
        <v>8</v>
      </c>
      <c r="B66" s="12">
        <f>L63/4</f>
        <v>8062.5</v>
      </c>
      <c r="C66" s="12">
        <f>N66</f>
        <v>3204.84375</v>
      </c>
      <c r="D66" s="12">
        <f>C66</f>
        <v>3204.84375</v>
      </c>
      <c r="E66" s="12">
        <f t="shared" ref="E66:J66" si="8">D66</f>
        <v>3204.84375</v>
      </c>
      <c r="F66" s="12">
        <f t="shared" si="8"/>
        <v>3204.84375</v>
      </c>
      <c r="G66" s="12">
        <f t="shared" si="8"/>
        <v>3204.84375</v>
      </c>
      <c r="H66" s="12">
        <f t="shared" si="8"/>
        <v>3204.84375</v>
      </c>
      <c r="I66" s="12">
        <f t="shared" si="8"/>
        <v>3204.84375</v>
      </c>
      <c r="J66" s="12">
        <f t="shared" si="8"/>
        <v>3204.84375</v>
      </c>
      <c r="K66" s="12">
        <f>SUM(B66:J66)</f>
        <v>33701.25</v>
      </c>
      <c r="L66" s="24">
        <f>(M66-L63)/L63</f>
        <v>4.4999999999999998E-2</v>
      </c>
      <c r="M66" s="14">
        <f>L63*1.045</f>
        <v>33701.25</v>
      </c>
      <c r="N66" s="14">
        <f>(M66-B66)/8</f>
        <v>3204.84375</v>
      </c>
    </row>
    <row r="68" spans="1:14" x14ac:dyDescent="0.2">
      <c r="A68" s="15" t="s">
        <v>28</v>
      </c>
      <c r="B68" s="15"/>
      <c r="C68" s="15"/>
      <c r="D68" s="15"/>
      <c r="E68" s="15"/>
      <c r="F68" s="15"/>
      <c r="G68" s="15"/>
      <c r="H68" s="15"/>
      <c r="I68" s="15"/>
      <c r="J68" s="15"/>
      <c r="K68" s="15"/>
      <c r="L68" s="16"/>
      <c r="M68" s="9"/>
      <c r="N68" s="9"/>
    </row>
    <row r="69" spans="1:14" x14ac:dyDescent="0.2">
      <c r="A69" s="15" t="s">
        <v>15</v>
      </c>
      <c r="B69" s="15"/>
      <c r="C69" s="15"/>
      <c r="D69" s="15"/>
      <c r="E69" s="15"/>
      <c r="F69" s="15"/>
      <c r="G69" s="15"/>
      <c r="H69" s="15"/>
      <c r="I69" s="15"/>
      <c r="J69" s="15"/>
      <c r="K69" s="15"/>
      <c r="L69" s="16"/>
      <c r="M69" s="9"/>
      <c r="N69" s="9"/>
    </row>
    <row r="70" spans="1:14" x14ac:dyDescent="0.2">
      <c r="A70" s="10"/>
      <c r="B70" s="10" t="s">
        <v>0</v>
      </c>
      <c r="C70" s="10" t="s">
        <v>1</v>
      </c>
      <c r="D70" s="10" t="s">
        <v>2</v>
      </c>
      <c r="E70" s="10" t="s">
        <v>3</v>
      </c>
      <c r="F70" s="10" t="s">
        <v>4</v>
      </c>
      <c r="G70" s="10" t="s">
        <v>5</v>
      </c>
      <c r="H70" s="10" t="s">
        <v>40</v>
      </c>
      <c r="I70" s="10" t="s">
        <v>50</v>
      </c>
      <c r="J70" s="10" t="s">
        <v>51</v>
      </c>
      <c r="K70" s="10" t="s">
        <v>6</v>
      </c>
      <c r="L70" s="11">
        <v>70400</v>
      </c>
      <c r="M70" s="9"/>
      <c r="N70" s="9"/>
    </row>
    <row r="71" spans="1:14" ht="15" x14ac:dyDescent="0.25">
      <c r="A71" s="12" t="s">
        <v>0</v>
      </c>
      <c r="B71" s="12">
        <f>M71</f>
        <v>70400</v>
      </c>
      <c r="C71" s="12"/>
      <c r="D71" s="12"/>
      <c r="E71" s="12"/>
      <c r="F71" s="12"/>
      <c r="G71" s="12"/>
      <c r="H71" s="12"/>
      <c r="I71" s="12"/>
      <c r="J71" s="12"/>
      <c r="K71" s="12">
        <f>SUM(B71:G71)</f>
        <v>70400</v>
      </c>
      <c r="L71" s="24">
        <f>(M71-L70)/L70</f>
        <v>0</v>
      </c>
      <c r="M71" s="14">
        <f>L70</f>
        <v>70400</v>
      </c>
      <c r="N71"/>
    </row>
    <row r="72" spans="1:14" ht="15" x14ac:dyDescent="0.25">
      <c r="A72" s="12" t="s">
        <v>7</v>
      </c>
      <c r="B72" s="12">
        <f>L70/4</f>
        <v>17600</v>
      </c>
      <c r="C72" s="12">
        <f>N72</f>
        <v>13464</v>
      </c>
      <c r="D72" s="12">
        <f>C72</f>
        <v>13464</v>
      </c>
      <c r="E72" s="12">
        <f>D72</f>
        <v>13464</v>
      </c>
      <c r="F72" s="12">
        <f>E72</f>
        <v>13464</v>
      </c>
      <c r="G72" s="12"/>
      <c r="H72" s="12"/>
      <c r="I72" s="12"/>
      <c r="J72" s="12"/>
      <c r="K72" s="12">
        <f>SUM(B72:G72)</f>
        <v>71456</v>
      </c>
      <c r="L72" s="24">
        <f>(M72-L70)/L70</f>
        <v>1.4999999999999999E-2</v>
      </c>
      <c r="M72">
        <f>L70*1.015</f>
        <v>71456</v>
      </c>
      <c r="N72" s="14">
        <f>(M72-B72)/4</f>
        <v>13464</v>
      </c>
    </row>
    <row r="73" spans="1:14" ht="15" x14ac:dyDescent="0.25">
      <c r="A73" s="12" t="s">
        <v>8</v>
      </c>
      <c r="B73" s="12">
        <f>L70/4</f>
        <v>17600</v>
      </c>
      <c r="C73" s="12">
        <f>N73</f>
        <v>6996</v>
      </c>
      <c r="D73" s="12">
        <f>C73</f>
        <v>6996</v>
      </c>
      <c r="E73" s="12">
        <f t="shared" ref="E73" si="9">D73</f>
        <v>6996</v>
      </c>
      <c r="F73" s="12">
        <f t="shared" ref="F73" si="10">E73</f>
        <v>6996</v>
      </c>
      <c r="G73" s="12">
        <f t="shared" ref="G73" si="11">F73</f>
        <v>6996</v>
      </c>
      <c r="H73" s="12">
        <f t="shared" ref="H73" si="12">G73</f>
        <v>6996</v>
      </c>
      <c r="I73" s="12">
        <f t="shared" ref="I73" si="13">H73</f>
        <v>6996</v>
      </c>
      <c r="J73" s="12">
        <f t="shared" ref="J73" si="14">I73</f>
        <v>6996</v>
      </c>
      <c r="K73" s="12">
        <f>SUM(B73:J73)</f>
        <v>73568</v>
      </c>
      <c r="L73" s="24">
        <f>(M73-L70)/L70</f>
        <v>4.4999999999999998E-2</v>
      </c>
      <c r="M73" s="14">
        <f>L70*1.045</f>
        <v>73568</v>
      </c>
      <c r="N73" s="14">
        <f>(M73-B73)/8</f>
        <v>6996</v>
      </c>
    </row>
    <row r="74" spans="1:14" ht="15.75" thickBot="1" x14ac:dyDescent="0.3">
      <c r="A74" s="20"/>
      <c r="B74" s="20"/>
      <c r="C74" s="20"/>
      <c r="D74" s="20"/>
      <c r="E74" s="20"/>
      <c r="F74" s="20"/>
      <c r="G74" s="20"/>
      <c r="H74" s="20"/>
      <c r="I74" s="20"/>
      <c r="J74" s="20"/>
      <c r="K74" s="20"/>
      <c r="L74" s="13"/>
      <c r="M74" s="14"/>
      <c r="N74" s="14"/>
    </row>
    <row r="75" spans="1:14" ht="13.5" thickBot="1" x14ac:dyDescent="0.25">
      <c r="A75" s="21" t="s">
        <v>29</v>
      </c>
      <c r="B75" s="22"/>
      <c r="C75" s="22"/>
      <c r="D75" s="22"/>
      <c r="E75" s="22"/>
      <c r="F75" s="22"/>
      <c r="G75" s="22"/>
      <c r="H75" s="22"/>
      <c r="I75" s="22"/>
      <c r="J75" s="22"/>
      <c r="K75" s="23"/>
      <c r="L75" s="16"/>
      <c r="M75" s="9"/>
      <c r="N75" s="9"/>
    </row>
    <row r="76" spans="1:14" x14ac:dyDescent="0.2">
      <c r="A76" s="15"/>
      <c r="B76" s="15"/>
      <c r="C76" s="15"/>
      <c r="D76" s="15"/>
      <c r="E76" s="15"/>
      <c r="F76" s="15"/>
      <c r="G76" s="15"/>
      <c r="H76" s="15"/>
      <c r="I76" s="15"/>
      <c r="J76" s="15"/>
      <c r="K76" s="15"/>
      <c r="L76" s="16"/>
      <c r="M76" s="9"/>
      <c r="N76" s="9"/>
    </row>
    <row r="77" spans="1:14" x14ac:dyDescent="0.2">
      <c r="A77" s="15" t="s">
        <v>30</v>
      </c>
      <c r="B77" s="15"/>
      <c r="C77" s="15"/>
      <c r="D77" s="15"/>
      <c r="E77" s="15"/>
      <c r="F77" s="15"/>
      <c r="G77" s="15"/>
      <c r="H77" s="15"/>
      <c r="I77" s="15"/>
      <c r="J77" s="15"/>
      <c r="K77" s="15"/>
      <c r="L77" s="16"/>
      <c r="M77" s="9"/>
      <c r="N77" s="9"/>
    </row>
    <row r="78" spans="1:14" x14ac:dyDescent="0.2">
      <c r="A78" s="15" t="s">
        <v>16</v>
      </c>
      <c r="B78" s="15"/>
      <c r="C78" s="15"/>
      <c r="D78" s="15"/>
      <c r="E78" s="15"/>
      <c r="F78" s="15"/>
      <c r="G78" s="15"/>
      <c r="H78" s="15"/>
      <c r="I78" s="15"/>
      <c r="J78" s="15"/>
      <c r="K78" s="15"/>
      <c r="L78" s="16"/>
      <c r="M78" s="9"/>
      <c r="N78" s="9"/>
    </row>
    <row r="79" spans="1:14" x14ac:dyDescent="0.2">
      <c r="A79" s="10"/>
      <c r="B79" s="10" t="s">
        <v>0</v>
      </c>
      <c r="C79" s="10" t="s">
        <v>1</v>
      </c>
      <c r="D79" s="10" t="s">
        <v>2</v>
      </c>
      <c r="E79" s="10" t="s">
        <v>3</v>
      </c>
      <c r="F79" s="10" t="s">
        <v>4</v>
      </c>
      <c r="G79" s="10" t="s">
        <v>5</v>
      </c>
      <c r="H79" s="10" t="s">
        <v>40</v>
      </c>
      <c r="I79" s="10" t="s">
        <v>50</v>
      </c>
      <c r="J79" s="10" t="s">
        <v>51</v>
      </c>
      <c r="K79" s="10" t="s">
        <v>6</v>
      </c>
      <c r="L79" s="11">
        <v>59000</v>
      </c>
      <c r="M79" s="9"/>
      <c r="N79" s="9"/>
    </row>
    <row r="80" spans="1:14" ht="15" x14ac:dyDescent="0.25">
      <c r="A80" s="12" t="s">
        <v>0</v>
      </c>
      <c r="B80" s="12">
        <f>M80</f>
        <v>59000</v>
      </c>
      <c r="C80" s="12"/>
      <c r="D80" s="12"/>
      <c r="E80" s="12"/>
      <c r="F80" s="12"/>
      <c r="G80" s="12"/>
      <c r="H80" s="12"/>
      <c r="I80" s="12"/>
      <c r="J80" s="12"/>
      <c r="K80" s="12">
        <f>SUM(B80:G80)</f>
        <v>59000</v>
      </c>
      <c r="L80" s="24">
        <f>(M80-L79)/L79</f>
        <v>0</v>
      </c>
      <c r="M80" s="14">
        <f>L79</f>
        <v>59000</v>
      </c>
      <c r="N80"/>
    </row>
    <row r="81" spans="1:14" ht="15" x14ac:dyDescent="0.25">
      <c r="A81" s="12" t="s">
        <v>7</v>
      </c>
      <c r="B81" s="12">
        <f>L79/4</f>
        <v>14750</v>
      </c>
      <c r="C81" s="12">
        <f>N81</f>
        <v>11283.749999999998</v>
      </c>
      <c r="D81" s="12">
        <f>C81</f>
        <v>11283.749999999998</v>
      </c>
      <c r="E81" s="12">
        <f>D81</f>
        <v>11283.749999999998</v>
      </c>
      <c r="F81" s="12">
        <f>E81</f>
        <v>11283.749999999998</v>
      </c>
      <c r="G81" s="12"/>
      <c r="H81" s="12"/>
      <c r="I81" s="12"/>
      <c r="J81" s="12"/>
      <c r="K81" s="12">
        <f>SUM(B81:G81)</f>
        <v>59885</v>
      </c>
      <c r="L81" s="24">
        <f>(M81-L79)/L79</f>
        <v>1.4999999999999876E-2</v>
      </c>
      <c r="M81">
        <f>L79*1.015</f>
        <v>59884.999999999993</v>
      </c>
      <c r="N81" s="14">
        <f>(M81-B81)/4</f>
        <v>11283.749999999998</v>
      </c>
    </row>
    <row r="82" spans="1:14" ht="15" x14ac:dyDescent="0.25">
      <c r="A82" s="12" t="s">
        <v>8</v>
      </c>
      <c r="B82" s="12">
        <f>L79/4</f>
        <v>14750</v>
      </c>
      <c r="C82" s="12">
        <f>N82</f>
        <v>5863.1249999999991</v>
      </c>
      <c r="D82" s="12">
        <f>C82</f>
        <v>5863.1249999999991</v>
      </c>
      <c r="E82" s="12">
        <f t="shared" ref="E82" si="15">D82</f>
        <v>5863.1249999999991</v>
      </c>
      <c r="F82" s="12">
        <f t="shared" ref="F82" si="16">E82</f>
        <v>5863.1249999999991</v>
      </c>
      <c r="G82" s="12">
        <f t="shared" ref="G82" si="17">F82</f>
        <v>5863.1249999999991</v>
      </c>
      <c r="H82" s="12">
        <f t="shared" ref="H82" si="18">G82</f>
        <v>5863.1249999999991</v>
      </c>
      <c r="I82" s="12">
        <f t="shared" ref="I82" si="19">H82</f>
        <v>5863.1249999999991</v>
      </c>
      <c r="J82" s="12">
        <f t="shared" ref="J82" si="20">I82</f>
        <v>5863.1249999999991</v>
      </c>
      <c r="K82" s="12">
        <f>SUM(B82:J82)</f>
        <v>61655</v>
      </c>
      <c r="L82" s="24">
        <f>(M82-L79)/L79</f>
        <v>4.4999999999999873E-2</v>
      </c>
      <c r="M82" s="14">
        <f>L79*1.045</f>
        <v>61654.999999999993</v>
      </c>
      <c r="N82" s="14">
        <f>(M82-B82)/8</f>
        <v>5863.1249999999991</v>
      </c>
    </row>
    <row r="83" spans="1:14" ht="15" x14ac:dyDescent="0.25">
      <c r="A83" s="20"/>
      <c r="B83" s="20"/>
      <c r="C83" s="20"/>
      <c r="D83" s="20"/>
      <c r="E83" s="20"/>
      <c r="F83" s="20"/>
      <c r="G83" s="20"/>
      <c r="H83" s="20"/>
      <c r="I83" s="20"/>
      <c r="J83" s="20"/>
      <c r="K83" s="20"/>
      <c r="L83" s="13"/>
      <c r="M83" s="14"/>
      <c r="N83" s="14"/>
    </row>
    <row r="84" spans="1:14" x14ac:dyDescent="0.2">
      <c r="A84" s="15" t="s">
        <v>31</v>
      </c>
      <c r="B84" s="15"/>
      <c r="C84" s="15"/>
      <c r="D84" s="15"/>
      <c r="E84" s="15"/>
      <c r="F84" s="15"/>
      <c r="G84" s="15"/>
      <c r="H84" s="15"/>
      <c r="I84" s="15"/>
      <c r="J84" s="15"/>
      <c r="K84" s="15"/>
      <c r="L84" s="16"/>
      <c r="M84" s="9"/>
      <c r="N84" s="9"/>
    </row>
    <row r="85" spans="1:14" x14ac:dyDescent="0.2">
      <c r="A85" s="15" t="s">
        <v>17</v>
      </c>
      <c r="B85" s="15"/>
      <c r="C85" s="15"/>
      <c r="D85" s="15"/>
      <c r="E85" s="15"/>
      <c r="F85" s="15"/>
      <c r="G85" s="15"/>
      <c r="H85" s="15"/>
      <c r="I85" s="15"/>
      <c r="J85" s="15"/>
      <c r="K85" s="15"/>
      <c r="L85" s="16"/>
      <c r="M85" s="9"/>
      <c r="N85" s="9"/>
    </row>
    <row r="86" spans="1:14" x14ac:dyDescent="0.2">
      <c r="A86" s="10"/>
      <c r="B86" s="10" t="s">
        <v>0</v>
      </c>
      <c r="C86" s="10" t="s">
        <v>1</v>
      </c>
      <c r="D86" s="10" t="s">
        <v>2</v>
      </c>
      <c r="E86" s="10" t="s">
        <v>3</v>
      </c>
      <c r="F86" s="10" t="s">
        <v>4</v>
      </c>
      <c r="G86" s="10" t="s">
        <v>5</v>
      </c>
      <c r="H86" s="10" t="s">
        <v>40</v>
      </c>
      <c r="I86" s="10" t="s">
        <v>50</v>
      </c>
      <c r="J86" s="10" t="s">
        <v>51</v>
      </c>
      <c r="K86" s="10" t="s">
        <v>6</v>
      </c>
      <c r="L86" s="11">
        <v>55200</v>
      </c>
      <c r="M86" s="9"/>
      <c r="N86" s="9"/>
    </row>
    <row r="87" spans="1:14" ht="15" x14ac:dyDescent="0.25">
      <c r="A87" s="12" t="s">
        <v>0</v>
      </c>
      <c r="B87" s="12">
        <f>M87</f>
        <v>55200</v>
      </c>
      <c r="C87" s="12"/>
      <c r="D87" s="12"/>
      <c r="E87" s="12"/>
      <c r="F87" s="12"/>
      <c r="G87" s="12"/>
      <c r="H87" s="12"/>
      <c r="I87" s="12"/>
      <c r="J87" s="12"/>
      <c r="K87" s="12">
        <f>SUM(B87:G87)</f>
        <v>55200</v>
      </c>
      <c r="L87" s="24">
        <f>(M87-L86)/L86</f>
        <v>0</v>
      </c>
      <c r="M87" s="14">
        <f>L86</f>
        <v>55200</v>
      </c>
      <c r="N87"/>
    </row>
    <row r="88" spans="1:14" ht="15" x14ac:dyDescent="0.25">
      <c r="A88" s="12" t="s">
        <v>7</v>
      </c>
      <c r="B88" s="12">
        <f>L86/4</f>
        <v>13800</v>
      </c>
      <c r="C88" s="12">
        <f>N88</f>
        <v>10556.999999999998</v>
      </c>
      <c r="D88" s="12">
        <f>C88</f>
        <v>10556.999999999998</v>
      </c>
      <c r="E88" s="12">
        <f>D88</f>
        <v>10556.999999999998</v>
      </c>
      <c r="F88" s="12">
        <f>E88</f>
        <v>10556.999999999998</v>
      </c>
      <c r="G88" s="12"/>
      <c r="H88" s="12"/>
      <c r="I88" s="12"/>
      <c r="J88" s="12"/>
      <c r="K88" s="12">
        <f>SUM(B88:G88)</f>
        <v>56028</v>
      </c>
      <c r="L88" s="24">
        <f>(M88-L86)/L86</f>
        <v>1.4999999999999868E-2</v>
      </c>
      <c r="M88">
        <f>L86*1.015</f>
        <v>56027.999999999993</v>
      </c>
      <c r="N88" s="14">
        <f>(M88-B88)/4</f>
        <v>10556.999999999998</v>
      </c>
    </row>
    <row r="89" spans="1:14" ht="15" x14ac:dyDescent="0.25">
      <c r="A89" s="12" t="s">
        <v>8</v>
      </c>
      <c r="B89" s="12">
        <f>L86/4</f>
        <v>13800</v>
      </c>
      <c r="C89" s="12">
        <f>N89</f>
        <v>5485.4999999999991</v>
      </c>
      <c r="D89" s="12">
        <f>C89</f>
        <v>5485.4999999999991</v>
      </c>
      <c r="E89" s="12">
        <f t="shared" ref="E89" si="21">D89</f>
        <v>5485.4999999999991</v>
      </c>
      <c r="F89" s="12">
        <f t="shared" ref="F89" si="22">E89</f>
        <v>5485.4999999999991</v>
      </c>
      <c r="G89" s="12">
        <f t="shared" ref="G89" si="23">F89</f>
        <v>5485.4999999999991</v>
      </c>
      <c r="H89" s="12">
        <f t="shared" ref="H89" si="24">G89</f>
        <v>5485.4999999999991</v>
      </c>
      <c r="I89" s="12">
        <f t="shared" ref="I89" si="25">H89</f>
        <v>5485.4999999999991</v>
      </c>
      <c r="J89" s="12">
        <f t="shared" ref="J89" si="26">I89</f>
        <v>5485.4999999999991</v>
      </c>
      <c r="K89" s="12">
        <f>SUM(B89:J89)</f>
        <v>57684</v>
      </c>
      <c r="L89" s="24">
        <f>(M89-L86)/L86</f>
        <v>4.4999999999999866E-2</v>
      </c>
      <c r="M89" s="14">
        <f>L86*1.045</f>
        <v>57683.999999999993</v>
      </c>
      <c r="N89" s="14">
        <f>(M89-B89)/8</f>
        <v>5485.4999999999991</v>
      </c>
    </row>
    <row r="90" spans="1:14" ht="15" x14ac:dyDescent="0.25">
      <c r="A90" s="20"/>
      <c r="B90" s="20"/>
      <c r="C90" s="20"/>
      <c r="D90" s="20"/>
      <c r="E90" s="20"/>
      <c r="F90" s="20"/>
      <c r="G90" s="20"/>
      <c r="H90" s="20"/>
      <c r="I90" s="20"/>
      <c r="J90" s="20"/>
      <c r="K90" s="20"/>
      <c r="L90" s="13"/>
      <c r="M90" s="14"/>
      <c r="N90" s="14"/>
    </row>
    <row r="91" spans="1:14" x14ac:dyDescent="0.2">
      <c r="A91" s="15" t="s">
        <v>32</v>
      </c>
      <c r="B91" s="15"/>
      <c r="C91" s="15"/>
      <c r="D91" s="15"/>
      <c r="E91" s="15"/>
      <c r="F91" s="15"/>
      <c r="G91" s="15"/>
      <c r="H91" s="15"/>
      <c r="I91" s="15"/>
      <c r="J91" s="15"/>
      <c r="K91" s="15"/>
      <c r="L91" s="16"/>
      <c r="M91" s="9"/>
      <c r="N91" s="9"/>
    </row>
    <row r="92" spans="1:14" x14ac:dyDescent="0.2">
      <c r="A92" s="15" t="s">
        <v>18</v>
      </c>
      <c r="B92" s="15"/>
      <c r="C92" s="15"/>
      <c r="D92" s="15"/>
      <c r="E92" s="15"/>
      <c r="F92" s="15"/>
      <c r="G92" s="15"/>
      <c r="H92" s="15"/>
      <c r="I92" s="15"/>
      <c r="J92" s="15"/>
      <c r="K92" s="15"/>
      <c r="L92" s="16"/>
      <c r="M92" s="9"/>
      <c r="N92" s="9"/>
    </row>
    <row r="93" spans="1:14" x14ac:dyDescent="0.2">
      <c r="A93" s="10"/>
      <c r="B93" s="10" t="s">
        <v>0</v>
      </c>
      <c r="C93" s="10" t="s">
        <v>1</v>
      </c>
      <c r="D93" s="10" t="s">
        <v>2</v>
      </c>
      <c r="E93" s="10" t="s">
        <v>3</v>
      </c>
      <c r="F93" s="10" t="s">
        <v>4</v>
      </c>
      <c r="G93" s="10" t="s">
        <v>5</v>
      </c>
      <c r="H93" s="10" t="s">
        <v>40</v>
      </c>
      <c r="I93" s="10" t="s">
        <v>50</v>
      </c>
      <c r="J93" s="10" t="s">
        <v>51</v>
      </c>
      <c r="K93" s="10" t="s">
        <v>6</v>
      </c>
      <c r="L93" s="11">
        <v>30000</v>
      </c>
      <c r="M93" s="9"/>
      <c r="N93" s="9"/>
    </row>
    <row r="94" spans="1:14" ht="15" x14ac:dyDescent="0.25">
      <c r="A94" s="12" t="s">
        <v>0</v>
      </c>
      <c r="B94" s="12">
        <f>M94</f>
        <v>30000</v>
      </c>
      <c r="C94" s="12"/>
      <c r="D94" s="12"/>
      <c r="E94" s="12"/>
      <c r="F94" s="12"/>
      <c r="G94" s="12"/>
      <c r="H94" s="12"/>
      <c r="I94" s="12"/>
      <c r="J94" s="12"/>
      <c r="K94" s="12">
        <f>SUM(B94:G94)</f>
        <v>30000</v>
      </c>
      <c r="L94" s="24">
        <f>(M94-L93)/L93</f>
        <v>0</v>
      </c>
      <c r="M94" s="14">
        <f>L93</f>
        <v>30000</v>
      </c>
      <c r="N94"/>
    </row>
    <row r="95" spans="1:14" ht="15" x14ac:dyDescent="0.25">
      <c r="A95" s="12" t="s">
        <v>7</v>
      </c>
      <c r="B95" s="12">
        <f>L93/4</f>
        <v>7500</v>
      </c>
      <c r="C95" s="12">
        <f>N95</f>
        <v>5737.4999999999991</v>
      </c>
      <c r="D95" s="12">
        <f>C95</f>
        <v>5737.4999999999991</v>
      </c>
      <c r="E95" s="12">
        <f>D95</f>
        <v>5737.4999999999991</v>
      </c>
      <c r="F95" s="12">
        <f>E95</f>
        <v>5737.4999999999991</v>
      </c>
      <c r="G95" s="12"/>
      <c r="H95" s="12"/>
      <c r="I95" s="12"/>
      <c r="J95" s="12"/>
      <c r="K95" s="12">
        <f>SUM(B95:G95)</f>
        <v>30450</v>
      </c>
      <c r="L95" s="24">
        <f>(M95-L93)/L93</f>
        <v>1.4999999999999878E-2</v>
      </c>
      <c r="M95">
        <f>L93*1.015</f>
        <v>30449.999999999996</v>
      </c>
      <c r="N95" s="14">
        <f>(M95-B95)/4</f>
        <v>5737.4999999999991</v>
      </c>
    </row>
    <row r="96" spans="1:14" ht="15" x14ac:dyDescent="0.25">
      <c r="A96" s="12" t="s">
        <v>8</v>
      </c>
      <c r="B96" s="12">
        <f>L93/4</f>
        <v>7500</v>
      </c>
      <c r="C96" s="12">
        <f>N96</f>
        <v>2981.2499999999995</v>
      </c>
      <c r="D96" s="12">
        <f>C96</f>
        <v>2981.2499999999995</v>
      </c>
      <c r="E96" s="12">
        <f t="shared" ref="E96" si="27">D96</f>
        <v>2981.2499999999995</v>
      </c>
      <c r="F96" s="12">
        <f t="shared" ref="F96" si="28">E96</f>
        <v>2981.2499999999995</v>
      </c>
      <c r="G96" s="12">
        <f t="shared" ref="G96" si="29">F96</f>
        <v>2981.2499999999995</v>
      </c>
      <c r="H96" s="12">
        <f t="shared" ref="H96" si="30">G96</f>
        <v>2981.2499999999995</v>
      </c>
      <c r="I96" s="12">
        <f t="shared" ref="I96" si="31">H96</f>
        <v>2981.2499999999995</v>
      </c>
      <c r="J96" s="12">
        <f t="shared" ref="J96" si="32">I96</f>
        <v>2981.2499999999995</v>
      </c>
      <c r="K96" s="12">
        <f>SUM(B96:J96)</f>
        <v>31350</v>
      </c>
      <c r="L96" s="24">
        <f>(M96-L93)/L93</f>
        <v>4.499999999999988E-2</v>
      </c>
      <c r="M96" s="14">
        <f>L93*1.045</f>
        <v>31349.999999999996</v>
      </c>
      <c r="N96" s="14">
        <f>(M96-B96)/8</f>
        <v>2981.2499999999995</v>
      </c>
    </row>
    <row r="97" spans="1:14" ht="15" x14ac:dyDescent="0.25">
      <c r="A97" s="20"/>
      <c r="B97" s="20"/>
      <c r="C97" s="20"/>
      <c r="D97" s="20"/>
      <c r="E97" s="20"/>
      <c r="F97" s="20"/>
      <c r="G97" s="20"/>
      <c r="H97" s="20"/>
      <c r="I97" s="20"/>
      <c r="J97" s="20"/>
      <c r="K97" s="20"/>
      <c r="L97" s="13"/>
      <c r="M97" s="14"/>
      <c r="N97" s="14"/>
    </row>
    <row r="98" spans="1:14" ht="15" x14ac:dyDescent="0.25">
      <c r="A98" s="2" t="s">
        <v>10</v>
      </c>
      <c r="B98"/>
      <c r="C98"/>
      <c r="D98"/>
      <c r="E98"/>
      <c r="F98"/>
      <c r="G98"/>
      <c r="H98"/>
      <c r="I98"/>
    </row>
    <row r="99" spans="1:14" ht="15" x14ac:dyDescent="0.25">
      <c r="A99" s="2" t="s">
        <v>11</v>
      </c>
      <c r="B99"/>
      <c r="C99"/>
      <c r="D99"/>
      <c r="E99"/>
      <c r="F99"/>
      <c r="G99"/>
      <c r="H99"/>
      <c r="I99"/>
    </row>
    <row r="100" spans="1:14" ht="15" x14ac:dyDescent="0.25">
      <c r="A100" s="2" t="s">
        <v>12</v>
      </c>
      <c r="B100"/>
      <c r="C100"/>
      <c r="D100"/>
      <c r="E100"/>
      <c r="F100"/>
      <c r="G100"/>
      <c r="H100"/>
      <c r="I100"/>
    </row>
    <row r="101" spans="1:14" ht="15" x14ac:dyDescent="0.25">
      <c r="A101" s="2" t="s">
        <v>38</v>
      </c>
      <c r="B101"/>
      <c r="C101"/>
      <c r="D101"/>
      <c r="E101"/>
      <c r="F101"/>
      <c r="G101"/>
      <c r="H101"/>
      <c r="I101"/>
    </row>
    <row r="102" spans="1:14" ht="15" x14ac:dyDescent="0.25">
      <c r="A102" s="2" t="s">
        <v>13</v>
      </c>
      <c r="B102"/>
      <c r="C102"/>
      <c r="D102"/>
      <c r="E102"/>
      <c r="F102"/>
      <c r="G102"/>
      <c r="H102"/>
      <c r="I102"/>
    </row>
    <row r="103" spans="1:14" x14ac:dyDescent="0.2">
      <c r="A103" s="2" t="s">
        <v>39</v>
      </c>
    </row>
    <row r="106" spans="1:14" x14ac:dyDescent="0.2">
      <c r="A106" s="9" t="s">
        <v>52</v>
      </c>
      <c r="B106" s="25"/>
      <c r="C106" s="25"/>
      <c r="D106" s="25"/>
    </row>
    <row r="107" spans="1:14" x14ac:dyDescent="0.2">
      <c r="A107" s="9" t="s">
        <v>53</v>
      </c>
      <c r="B107" s="25" t="s">
        <v>54</v>
      </c>
      <c r="C107" s="25"/>
      <c r="D107" s="25"/>
    </row>
    <row r="108" spans="1:14" x14ac:dyDescent="0.2">
      <c r="A108" s="9" t="s">
        <v>55</v>
      </c>
      <c r="B108" s="25" t="s">
        <v>56</v>
      </c>
      <c r="C108" s="25"/>
      <c r="D108" s="25"/>
    </row>
  </sheetData>
  <scenarios current="0" show="0">
    <scenario name="a" locked="1" count="1" user="Banu Çelebi" comment="Oluşturan: Banu Çelebi - 24.02.2014">
      <inputCells r="H11" val="23"/>
    </scenario>
  </scenarios>
  <mergeCells count="2">
    <mergeCell ref="A2:K2"/>
    <mergeCell ref="A48:K48"/>
  </mergeCells>
  <pageMargins left="0.11811023622047245" right="0.11811023622047245" top="0.47244094488188981" bottom="0.43307086614173229" header="0.31496062992125984" footer="0.31496062992125984"/>
  <pageSetup paperSize="9" scale="54"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N42"/>
  <sheetViews>
    <sheetView workbookViewId="0">
      <selection activeCell="P24" sqref="P24"/>
    </sheetView>
  </sheetViews>
  <sheetFormatPr defaultRowHeight="15" x14ac:dyDescent="0.25"/>
  <cols>
    <col min="1" max="1" width="13.140625" customWidth="1"/>
    <col min="2" max="6" width="11.85546875" customWidth="1"/>
    <col min="7" max="8" width="12.7109375" customWidth="1"/>
    <col min="9" max="9" width="13.7109375" customWidth="1"/>
    <col min="10" max="10" width="13.28515625" customWidth="1"/>
    <col min="11" max="11" width="13.85546875" customWidth="1"/>
    <col min="12" max="12" width="9.7109375" hidden="1" customWidth="1"/>
    <col min="13" max="14" width="0" hidden="1" customWidth="1"/>
  </cols>
  <sheetData>
    <row r="2" spans="1:14" ht="9.75" customHeight="1" x14ac:dyDescent="0.25">
      <c r="A2" s="19"/>
      <c r="B2" s="19"/>
      <c r="C2" s="19"/>
      <c r="D2" s="19"/>
      <c r="E2" s="19"/>
      <c r="F2" s="19"/>
      <c r="G2" s="19"/>
      <c r="H2" s="19"/>
      <c r="I2" s="19"/>
      <c r="J2" s="19"/>
      <c r="K2" s="19"/>
      <c r="L2" s="1"/>
    </row>
    <row r="3" spans="1:14" ht="49.5" customHeight="1" x14ac:dyDescent="0.25">
      <c r="A3" s="27" t="s">
        <v>65</v>
      </c>
      <c r="B3" s="29"/>
      <c r="C3" s="29"/>
      <c r="D3" s="29"/>
      <c r="E3" s="29"/>
      <c r="F3" s="29"/>
      <c r="G3" s="29"/>
      <c r="H3" s="29"/>
      <c r="I3" s="29"/>
      <c r="J3" s="29"/>
      <c r="K3" s="29"/>
      <c r="L3" s="4"/>
    </row>
    <row r="4" spans="1:14" ht="23.25" customHeight="1" x14ac:dyDescent="0.25">
      <c r="A4" s="5"/>
      <c r="B4" s="5"/>
      <c r="C4" s="5"/>
      <c r="D4" s="5"/>
      <c r="E4" s="5"/>
      <c r="F4" s="5"/>
      <c r="G4" s="5"/>
      <c r="H4" s="5"/>
      <c r="I4" s="5"/>
      <c r="J4" s="5"/>
      <c r="K4" s="5"/>
      <c r="L4" s="6"/>
    </row>
    <row r="5" spans="1:14" x14ac:dyDescent="0.25">
      <c r="A5" s="7" t="s">
        <v>33</v>
      </c>
      <c r="B5" s="7"/>
      <c r="C5" s="7"/>
      <c r="D5" s="7"/>
      <c r="E5" s="7"/>
      <c r="F5" s="7"/>
      <c r="G5" s="7"/>
      <c r="H5" s="7"/>
      <c r="I5" s="7"/>
      <c r="J5" s="7"/>
      <c r="K5" s="7"/>
      <c r="L5" s="8"/>
    </row>
    <row r="6" spans="1:14" x14ac:dyDescent="0.25">
      <c r="A6" s="10"/>
      <c r="B6" s="10" t="s">
        <v>0</v>
      </c>
      <c r="C6" s="10" t="s">
        <v>1</v>
      </c>
      <c r="D6" s="10" t="s">
        <v>2</v>
      </c>
      <c r="E6" s="10" t="s">
        <v>3</v>
      </c>
      <c r="F6" s="10" t="s">
        <v>4</v>
      </c>
      <c r="G6" s="10" t="s">
        <v>5</v>
      </c>
      <c r="H6" s="10" t="s">
        <v>40</v>
      </c>
      <c r="I6" s="10" t="s">
        <v>50</v>
      </c>
      <c r="J6" s="10" t="s">
        <v>51</v>
      </c>
      <c r="K6" s="10" t="s">
        <v>6</v>
      </c>
      <c r="L6" s="11">
        <v>20200</v>
      </c>
      <c r="M6" s="9"/>
      <c r="N6" s="9"/>
    </row>
    <row r="7" spans="1:14" x14ac:dyDescent="0.25">
      <c r="A7" s="12" t="s">
        <v>0</v>
      </c>
      <c r="B7" s="12">
        <f>M7</f>
        <v>20200</v>
      </c>
      <c r="C7" s="12"/>
      <c r="D7" s="12"/>
      <c r="E7" s="12"/>
      <c r="F7" s="12"/>
      <c r="G7" s="12"/>
      <c r="H7" s="12"/>
      <c r="I7" s="12"/>
      <c r="J7" s="12"/>
      <c r="K7" s="12">
        <f>SUM(B7:G7)</f>
        <v>20200</v>
      </c>
      <c r="L7" s="24">
        <f>(M7-L6)/L6</f>
        <v>0</v>
      </c>
      <c r="M7" s="14">
        <f>L6</f>
        <v>20200</v>
      </c>
    </row>
    <row r="8" spans="1:14" x14ac:dyDescent="0.25">
      <c r="A8" s="12" t="s">
        <v>7</v>
      </c>
      <c r="B8" s="12">
        <f>L6/4</f>
        <v>5050</v>
      </c>
      <c r="C8" s="12">
        <f>N8</f>
        <v>3863.2499999999991</v>
      </c>
      <c r="D8" s="12">
        <f>C8</f>
        <v>3863.2499999999991</v>
      </c>
      <c r="E8" s="12">
        <f>D8</f>
        <v>3863.2499999999991</v>
      </c>
      <c r="F8" s="12">
        <f>E8</f>
        <v>3863.2499999999991</v>
      </c>
      <c r="G8" s="12"/>
      <c r="H8" s="12"/>
      <c r="I8" s="12"/>
      <c r="J8" s="12"/>
      <c r="K8" s="12">
        <f>SUM(B8:G8)</f>
        <v>20503</v>
      </c>
      <c r="L8" s="24">
        <f>(M8-L6)/L6</f>
        <v>1.4999999999999821E-2</v>
      </c>
      <c r="M8">
        <f>L6*1.015</f>
        <v>20502.999999999996</v>
      </c>
      <c r="N8" s="14">
        <f>(M8-B8)/4</f>
        <v>3863.2499999999991</v>
      </c>
    </row>
    <row r="9" spans="1:14" x14ac:dyDescent="0.25">
      <c r="A9" s="12" t="s">
        <v>8</v>
      </c>
      <c r="B9" s="12">
        <f>L6/4</f>
        <v>5050</v>
      </c>
      <c r="C9" s="12">
        <f>N9</f>
        <v>2007.375</v>
      </c>
      <c r="D9" s="12">
        <f>C9</f>
        <v>2007.375</v>
      </c>
      <c r="E9" s="12">
        <f t="shared" ref="E9:J9" si="0">D9</f>
        <v>2007.375</v>
      </c>
      <c r="F9" s="12">
        <f t="shared" si="0"/>
        <v>2007.375</v>
      </c>
      <c r="G9" s="12">
        <f t="shared" si="0"/>
        <v>2007.375</v>
      </c>
      <c r="H9" s="12">
        <f t="shared" si="0"/>
        <v>2007.375</v>
      </c>
      <c r="I9" s="12">
        <f t="shared" si="0"/>
        <v>2007.375</v>
      </c>
      <c r="J9" s="12">
        <f t="shared" si="0"/>
        <v>2007.375</v>
      </c>
      <c r="K9" s="12">
        <f>SUM(B9:J9)</f>
        <v>21109</v>
      </c>
      <c r="L9" s="24">
        <f>(M9-L6)/L6</f>
        <v>4.4999999999999998E-2</v>
      </c>
      <c r="M9" s="14">
        <f>L6*1.045</f>
        <v>21109</v>
      </c>
      <c r="N9" s="14">
        <f>(M9-B9)/8</f>
        <v>2007.375</v>
      </c>
    </row>
    <row r="10" spans="1:14" x14ac:dyDescent="0.25">
      <c r="A10" s="5"/>
      <c r="B10" s="5"/>
      <c r="C10" s="5"/>
      <c r="D10" s="5"/>
      <c r="E10" s="5"/>
      <c r="F10" s="5"/>
      <c r="G10" s="5"/>
      <c r="H10" s="5"/>
      <c r="I10" s="5"/>
      <c r="J10" s="5"/>
      <c r="K10" s="5"/>
      <c r="L10" s="17"/>
    </row>
    <row r="11" spans="1:14" x14ac:dyDescent="0.25">
      <c r="A11" s="15"/>
      <c r="B11" s="15"/>
      <c r="C11" s="15"/>
      <c r="D11" s="15"/>
      <c r="E11" s="15"/>
      <c r="F11" s="15"/>
      <c r="G11" s="15"/>
      <c r="H11" s="15"/>
      <c r="I11" s="15"/>
      <c r="J11" s="15"/>
      <c r="K11" s="15"/>
      <c r="L11" s="16"/>
    </row>
    <row r="12" spans="1:14" x14ac:dyDescent="0.25">
      <c r="A12" s="15" t="s">
        <v>34</v>
      </c>
      <c r="B12" s="15"/>
      <c r="C12" s="15"/>
      <c r="D12" s="15"/>
      <c r="E12" s="15"/>
      <c r="F12" s="15"/>
      <c r="G12" s="15"/>
      <c r="H12" s="15"/>
      <c r="I12" s="15"/>
      <c r="J12" s="15"/>
      <c r="K12" s="15"/>
      <c r="L12" s="16"/>
    </row>
    <row r="13" spans="1:14" x14ac:dyDescent="0.25">
      <c r="A13" s="10"/>
      <c r="B13" s="10" t="s">
        <v>0</v>
      </c>
      <c r="C13" s="10" t="s">
        <v>1</v>
      </c>
      <c r="D13" s="10" t="s">
        <v>2</v>
      </c>
      <c r="E13" s="10" t="s">
        <v>3</v>
      </c>
      <c r="F13" s="10" t="s">
        <v>4</v>
      </c>
      <c r="G13" s="10" t="s">
        <v>5</v>
      </c>
      <c r="H13" s="10" t="s">
        <v>40</v>
      </c>
      <c r="I13" s="10" t="s">
        <v>50</v>
      </c>
      <c r="J13" s="10" t="s">
        <v>51</v>
      </c>
      <c r="K13" s="10" t="s">
        <v>6</v>
      </c>
      <c r="L13" s="11">
        <v>19000</v>
      </c>
    </row>
    <row r="14" spans="1:14" x14ac:dyDescent="0.25">
      <c r="A14" s="12" t="s">
        <v>0</v>
      </c>
      <c r="B14" s="12">
        <f>M14</f>
        <v>19000</v>
      </c>
      <c r="C14" s="12"/>
      <c r="D14" s="12"/>
      <c r="E14" s="12"/>
      <c r="F14" s="12"/>
      <c r="G14" s="12"/>
      <c r="H14" s="12"/>
      <c r="I14" s="12"/>
      <c r="J14" s="12"/>
      <c r="K14" s="12">
        <f>SUM(B14:G14)</f>
        <v>19000</v>
      </c>
      <c r="L14" s="24">
        <f>(M14-L13)/L13</f>
        <v>0</v>
      </c>
      <c r="M14" s="14">
        <f>L13</f>
        <v>19000</v>
      </c>
    </row>
    <row r="15" spans="1:14" x14ac:dyDescent="0.25">
      <c r="A15" s="12" t="s">
        <v>7</v>
      </c>
      <c r="B15" s="12">
        <f>L13/4</f>
        <v>4750</v>
      </c>
      <c r="C15" s="12">
        <f>N15</f>
        <v>3633.7499999999991</v>
      </c>
      <c r="D15" s="12">
        <f>C15</f>
        <v>3633.7499999999991</v>
      </c>
      <c r="E15" s="12">
        <f>D15</f>
        <v>3633.7499999999991</v>
      </c>
      <c r="F15" s="12">
        <f>E15</f>
        <v>3633.7499999999991</v>
      </c>
      <c r="G15" s="12"/>
      <c r="H15" s="12"/>
      <c r="I15" s="12"/>
      <c r="J15" s="12"/>
      <c r="K15" s="12">
        <f>SUM(B15:G15)</f>
        <v>19285</v>
      </c>
      <c r="L15" s="24">
        <f>(M15-L13)/L13</f>
        <v>1.4999999999999809E-2</v>
      </c>
      <c r="M15">
        <f>L13*1.015</f>
        <v>19284.999999999996</v>
      </c>
      <c r="N15" s="14">
        <f>(M15-B15)/4</f>
        <v>3633.7499999999991</v>
      </c>
    </row>
    <row r="16" spans="1:14" x14ac:dyDescent="0.25">
      <c r="A16" s="12" t="s">
        <v>8</v>
      </c>
      <c r="B16" s="12">
        <v>2819</v>
      </c>
      <c r="C16" s="12">
        <f>N16</f>
        <v>2129.5</v>
      </c>
      <c r="D16" s="12">
        <f>C16</f>
        <v>2129.5</v>
      </c>
      <c r="E16" s="12">
        <f t="shared" ref="E16:J16" si="1">D16</f>
        <v>2129.5</v>
      </c>
      <c r="F16" s="12">
        <f t="shared" si="1"/>
        <v>2129.5</v>
      </c>
      <c r="G16" s="12">
        <f t="shared" si="1"/>
        <v>2129.5</v>
      </c>
      <c r="H16" s="12">
        <f t="shared" si="1"/>
        <v>2129.5</v>
      </c>
      <c r="I16" s="12">
        <f t="shared" si="1"/>
        <v>2129.5</v>
      </c>
      <c r="J16" s="12">
        <f t="shared" si="1"/>
        <v>2129.5</v>
      </c>
      <c r="K16" s="12">
        <f>SUM(B16:J16)</f>
        <v>19855</v>
      </c>
      <c r="L16" s="24">
        <f>(M16-L13)/L13</f>
        <v>4.4999999999999998E-2</v>
      </c>
      <c r="M16" s="14">
        <f>L13*1.045</f>
        <v>19855</v>
      </c>
      <c r="N16" s="14">
        <f>(M16-B16)/8</f>
        <v>2129.5</v>
      </c>
    </row>
    <row r="17" spans="1:14" x14ac:dyDescent="0.25">
      <c r="A17" s="5"/>
      <c r="B17" s="5"/>
      <c r="C17" s="5"/>
      <c r="D17" s="5"/>
      <c r="E17" s="5"/>
      <c r="F17" s="5"/>
      <c r="G17" s="5"/>
      <c r="H17" s="5"/>
      <c r="I17" s="5"/>
      <c r="J17" s="5"/>
      <c r="K17" s="5"/>
      <c r="L17" s="6"/>
    </row>
    <row r="18" spans="1:14" x14ac:dyDescent="0.25">
      <c r="A18" s="15"/>
      <c r="B18" s="15"/>
      <c r="C18" s="15"/>
      <c r="D18" s="15"/>
      <c r="E18" s="15"/>
      <c r="F18" s="15"/>
      <c r="G18" s="15"/>
      <c r="H18" s="15"/>
      <c r="I18" s="15"/>
      <c r="J18" s="15"/>
      <c r="K18" s="15"/>
      <c r="L18" s="16"/>
    </row>
    <row r="19" spans="1:14" x14ac:dyDescent="0.25">
      <c r="A19" s="15" t="s">
        <v>35</v>
      </c>
      <c r="B19" s="15"/>
      <c r="C19" s="15"/>
      <c r="D19" s="15"/>
      <c r="E19" s="15"/>
      <c r="F19" s="15"/>
      <c r="G19" s="15"/>
      <c r="H19" s="15"/>
      <c r="I19" s="15"/>
      <c r="J19" s="15"/>
      <c r="K19" s="15"/>
      <c r="L19" s="16"/>
    </row>
    <row r="20" spans="1:14" x14ac:dyDescent="0.25">
      <c r="A20" s="10"/>
      <c r="B20" s="10" t="s">
        <v>0</v>
      </c>
      <c r="C20" s="10" t="s">
        <v>1</v>
      </c>
      <c r="D20" s="10" t="s">
        <v>2</v>
      </c>
      <c r="E20" s="10" t="s">
        <v>3</v>
      </c>
      <c r="F20" s="10" t="s">
        <v>4</v>
      </c>
      <c r="G20" s="10" t="s">
        <v>5</v>
      </c>
      <c r="H20" s="10" t="s">
        <v>40</v>
      </c>
      <c r="I20" s="10" t="s">
        <v>50</v>
      </c>
      <c r="J20" s="10" t="s">
        <v>51</v>
      </c>
      <c r="K20" s="10" t="s">
        <v>6</v>
      </c>
      <c r="L20" s="11">
        <v>5450</v>
      </c>
    </row>
    <row r="21" spans="1:14" x14ac:dyDescent="0.25">
      <c r="A21" s="12" t="s">
        <v>0</v>
      </c>
      <c r="B21" s="12">
        <f>M21</f>
        <v>5450</v>
      </c>
      <c r="C21" s="12"/>
      <c r="D21" s="12"/>
      <c r="E21" s="12"/>
      <c r="F21" s="12"/>
      <c r="G21" s="12"/>
      <c r="H21" s="12"/>
      <c r="I21" s="12"/>
      <c r="J21" s="12"/>
      <c r="K21" s="12">
        <f>SUM(B21:G21)</f>
        <v>5450</v>
      </c>
      <c r="L21" s="24">
        <f>(M21-L20)/L20</f>
        <v>0</v>
      </c>
      <c r="M21" s="14">
        <f>L20</f>
        <v>5450</v>
      </c>
    </row>
    <row r="22" spans="1:14" x14ac:dyDescent="0.25">
      <c r="A22" s="12" t="s">
        <v>7</v>
      </c>
      <c r="B22" s="12">
        <f>L20/4</f>
        <v>1362.5</v>
      </c>
      <c r="C22" s="12">
        <f>N22</f>
        <v>1042.3124999999998</v>
      </c>
      <c r="D22" s="12">
        <f>C22</f>
        <v>1042.3124999999998</v>
      </c>
      <c r="E22" s="12">
        <f>D22</f>
        <v>1042.3124999999998</v>
      </c>
      <c r="F22" s="12">
        <f>E22</f>
        <v>1042.3124999999998</v>
      </c>
      <c r="G22" s="12"/>
      <c r="H22" s="12"/>
      <c r="I22" s="12"/>
      <c r="J22" s="12"/>
      <c r="K22" s="12">
        <f>SUM(B22:G22)</f>
        <v>5531.75</v>
      </c>
      <c r="L22" s="24">
        <f>(M22-L20)/L20</f>
        <v>1.4999999999999833E-2</v>
      </c>
      <c r="M22">
        <f>L20*1.015</f>
        <v>5531.7499999999991</v>
      </c>
      <c r="N22" s="14">
        <f>(M22-B22)/4</f>
        <v>1042.3124999999998</v>
      </c>
    </row>
    <row r="23" spans="1:14" x14ac:dyDescent="0.25">
      <c r="A23" s="12" t="s">
        <v>8</v>
      </c>
      <c r="B23" s="12">
        <f>L20/4</f>
        <v>1362.5</v>
      </c>
      <c r="C23" s="12">
        <f>N23</f>
        <v>541.59375</v>
      </c>
      <c r="D23" s="12">
        <f>C23</f>
        <v>541.59375</v>
      </c>
      <c r="E23" s="12">
        <f t="shared" ref="E23:J23" si="2">D23</f>
        <v>541.59375</v>
      </c>
      <c r="F23" s="12">
        <f t="shared" si="2"/>
        <v>541.59375</v>
      </c>
      <c r="G23" s="12">
        <f t="shared" si="2"/>
        <v>541.59375</v>
      </c>
      <c r="H23" s="12">
        <f t="shared" si="2"/>
        <v>541.59375</v>
      </c>
      <c r="I23" s="12">
        <f t="shared" si="2"/>
        <v>541.59375</v>
      </c>
      <c r="J23" s="12">
        <f t="shared" si="2"/>
        <v>541.59375</v>
      </c>
      <c r="K23" s="12">
        <f>SUM(B23:J23)</f>
        <v>5695.25</v>
      </c>
      <c r="L23" s="24">
        <f>(M23-L20)/L20</f>
        <v>4.4999999999999998E-2</v>
      </c>
      <c r="M23" s="14">
        <f>L20*1.045</f>
        <v>5695.25</v>
      </c>
      <c r="N23" s="14">
        <f>(M23-B23)/8</f>
        <v>541.59375</v>
      </c>
    </row>
    <row r="24" spans="1:14" x14ac:dyDescent="0.25">
      <c r="A24" s="20"/>
      <c r="B24" s="20"/>
      <c r="C24" s="20"/>
      <c r="D24" s="20"/>
      <c r="E24" s="20"/>
      <c r="F24" s="20"/>
      <c r="G24" s="20"/>
      <c r="H24" s="20"/>
      <c r="I24" s="20"/>
      <c r="J24" s="20"/>
      <c r="K24" s="20"/>
      <c r="L24" s="13"/>
      <c r="N24" s="14"/>
    </row>
    <row r="26" spans="1:14" x14ac:dyDescent="0.25">
      <c r="A26" s="15" t="s">
        <v>36</v>
      </c>
      <c r="B26" s="15"/>
      <c r="C26" s="15"/>
      <c r="D26" s="15"/>
      <c r="E26" s="15"/>
      <c r="F26" s="15"/>
      <c r="G26" s="15"/>
      <c r="H26" s="15"/>
      <c r="I26" s="15"/>
      <c r="J26" s="15"/>
      <c r="K26" s="15"/>
      <c r="L26" s="16"/>
    </row>
    <row r="27" spans="1:14" x14ac:dyDescent="0.25">
      <c r="A27" s="10"/>
      <c r="B27" s="10" t="s">
        <v>0</v>
      </c>
      <c r="C27" s="10" t="s">
        <v>1</v>
      </c>
      <c r="D27" s="10" t="s">
        <v>2</v>
      </c>
      <c r="E27" s="10" t="s">
        <v>3</v>
      </c>
      <c r="F27" s="10" t="s">
        <v>4</v>
      </c>
      <c r="G27" s="10" t="s">
        <v>5</v>
      </c>
      <c r="H27" s="10" t="s">
        <v>40</v>
      </c>
      <c r="I27" s="10" t="s">
        <v>50</v>
      </c>
      <c r="J27" s="10" t="s">
        <v>51</v>
      </c>
      <c r="K27" s="10" t="s">
        <v>6</v>
      </c>
      <c r="L27" s="11">
        <v>8800</v>
      </c>
    </row>
    <row r="28" spans="1:14" x14ac:dyDescent="0.25">
      <c r="A28" s="12" t="s">
        <v>0</v>
      </c>
      <c r="B28" s="12">
        <f>M28</f>
        <v>8800</v>
      </c>
      <c r="C28" s="12"/>
      <c r="D28" s="12"/>
      <c r="E28" s="12"/>
      <c r="F28" s="12"/>
      <c r="G28" s="12"/>
      <c r="H28" s="12"/>
      <c r="I28" s="12"/>
      <c r="J28" s="12"/>
      <c r="K28" s="12">
        <f>SUM(B28:G28)</f>
        <v>8800</v>
      </c>
      <c r="L28" s="24">
        <f>(M28-L27)/L27</f>
        <v>0</v>
      </c>
      <c r="M28" s="14">
        <f>L27</f>
        <v>8800</v>
      </c>
    </row>
    <row r="29" spans="1:14" x14ac:dyDescent="0.25">
      <c r="A29" s="12" t="s">
        <v>7</v>
      </c>
      <c r="B29" s="12">
        <f>L27/4</f>
        <v>2200</v>
      </c>
      <c r="C29" s="12">
        <f>N29</f>
        <v>1683</v>
      </c>
      <c r="D29" s="12">
        <f>C29</f>
        <v>1683</v>
      </c>
      <c r="E29" s="12">
        <f>D29</f>
        <v>1683</v>
      </c>
      <c r="F29" s="12">
        <f>E29</f>
        <v>1683</v>
      </c>
      <c r="G29" s="12"/>
      <c r="H29" s="12"/>
      <c r="I29" s="12"/>
      <c r="J29" s="12"/>
      <c r="K29" s="12">
        <f>SUM(B29:G29)</f>
        <v>8932</v>
      </c>
      <c r="L29" s="24">
        <f>(M29-L27)/L27</f>
        <v>1.4999999999999999E-2</v>
      </c>
      <c r="M29">
        <f>L27*1.015</f>
        <v>8932</v>
      </c>
      <c r="N29" s="14">
        <f>(M29-B29)/4</f>
        <v>1683</v>
      </c>
    </row>
    <row r="30" spans="1:14" x14ac:dyDescent="0.25">
      <c r="A30" s="12" t="s">
        <v>8</v>
      </c>
      <c r="B30" s="12">
        <f>L27/4</f>
        <v>2200</v>
      </c>
      <c r="C30" s="12">
        <f>N30</f>
        <v>874.5</v>
      </c>
      <c r="D30" s="12">
        <f>C30</f>
        <v>874.5</v>
      </c>
      <c r="E30" s="12">
        <f t="shared" ref="E30:J30" si="3">D30</f>
        <v>874.5</v>
      </c>
      <c r="F30" s="12">
        <f t="shared" si="3"/>
        <v>874.5</v>
      </c>
      <c r="G30" s="12">
        <f t="shared" si="3"/>
        <v>874.5</v>
      </c>
      <c r="H30" s="12">
        <f t="shared" si="3"/>
        <v>874.5</v>
      </c>
      <c r="I30" s="12">
        <f t="shared" si="3"/>
        <v>874.5</v>
      </c>
      <c r="J30" s="12">
        <f t="shared" si="3"/>
        <v>874.5</v>
      </c>
      <c r="K30" s="12">
        <f>SUM(B30:J30)</f>
        <v>9196</v>
      </c>
      <c r="L30" s="24">
        <f>(M30-L27)/L27</f>
        <v>4.4999999999999998E-2</v>
      </c>
      <c r="M30" s="14">
        <f>L27*1.045</f>
        <v>9196</v>
      </c>
      <c r="N30" s="14">
        <f>(M30-B30)/8</f>
        <v>874.5</v>
      </c>
    </row>
    <row r="32" spans="1:14" x14ac:dyDescent="0.25">
      <c r="A32" s="2" t="s">
        <v>10</v>
      </c>
    </row>
    <row r="33" spans="1:4" x14ac:dyDescent="0.25">
      <c r="A33" s="2" t="s">
        <v>11</v>
      </c>
    </row>
    <row r="34" spans="1:4" x14ac:dyDescent="0.25">
      <c r="A34" s="2" t="s">
        <v>12</v>
      </c>
    </row>
    <row r="35" spans="1:4" x14ac:dyDescent="0.25">
      <c r="A35" s="2" t="s">
        <v>38</v>
      </c>
    </row>
    <row r="36" spans="1:4" x14ac:dyDescent="0.25">
      <c r="A36" s="2" t="s">
        <v>13</v>
      </c>
    </row>
    <row r="37" spans="1:4" x14ac:dyDescent="0.25">
      <c r="A37" s="2" t="s">
        <v>14</v>
      </c>
    </row>
    <row r="40" spans="1:4" x14ac:dyDescent="0.25">
      <c r="A40" s="9" t="s">
        <v>52</v>
      </c>
      <c r="B40" s="25"/>
      <c r="C40" s="25"/>
      <c r="D40" s="25"/>
    </row>
    <row r="41" spans="1:4" x14ac:dyDescent="0.25">
      <c r="A41" s="9"/>
      <c r="B41" s="25"/>
      <c r="C41" s="25"/>
      <c r="D41" s="25"/>
    </row>
    <row r="42" spans="1:4" x14ac:dyDescent="0.25">
      <c r="A42" s="9" t="s">
        <v>62</v>
      </c>
      <c r="B42" s="25" t="s">
        <v>63</v>
      </c>
      <c r="C42" s="25"/>
      <c r="D42" s="25"/>
    </row>
  </sheetData>
  <mergeCells count="1">
    <mergeCell ref="A3:K3"/>
  </mergeCells>
  <pageMargins left="0.70866141732283472" right="0.70866141732283472" top="0.74803149606299213" bottom="0.74803149606299213" header="0.31496062992125984" footer="0.31496062992125984"/>
  <pageSetup paperSize="9" scale="5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N24"/>
  <sheetViews>
    <sheetView workbookViewId="0">
      <selection activeCell="G32" sqref="G32"/>
    </sheetView>
  </sheetViews>
  <sheetFormatPr defaultRowHeight="15" x14ac:dyDescent="0.25"/>
  <cols>
    <col min="2" max="6" width="11.85546875" customWidth="1"/>
    <col min="7" max="8" width="12.7109375" customWidth="1"/>
    <col min="9" max="9" width="13.7109375" customWidth="1"/>
    <col min="10" max="10" width="13.28515625" customWidth="1"/>
    <col min="11" max="11" width="13.85546875" customWidth="1"/>
    <col min="12" max="12" width="9.7109375" hidden="1" customWidth="1"/>
    <col min="13" max="14" width="0" hidden="1" customWidth="1"/>
  </cols>
  <sheetData>
    <row r="2" spans="1:14" ht="9.75" customHeight="1" x14ac:dyDescent="0.25">
      <c r="A2" s="19"/>
      <c r="B2" s="19"/>
      <c r="C2" s="19"/>
      <c r="D2" s="19"/>
      <c r="E2" s="19"/>
      <c r="F2" s="19"/>
      <c r="G2" s="19"/>
      <c r="H2" s="19"/>
      <c r="I2" s="19"/>
      <c r="J2" s="19"/>
      <c r="K2" s="19"/>
      <c r="L2" s="1"/>
    </row>
    <row r="3" spans="1:14" ht="41.25" customHeight="1" x14ac:dyDescent="0.25">
      <c r="A3" s="27" t="s">
        <v>59</v>
      </c>
      <c r="B3" s="29"/>
      <c r="C3" s="29"/>
      <c r="D3" s="29"/>
      <c r="E3" s="29"/>
      <c r="F3" s="29"/>
      <c r="G3" s="29"/>
      <c r="H3" s="29"/>
      <c r="I3" s="29"/>
      <c r="J3" s="29"/>
      <c r="K3" s="29"/>
      <c r="L3" s="4"/>
    </row>
    <row r="4" spans="1:14" x14ac:dyDescent="0.25">
      <c r="A4" s="5"/>
      <c r="B4" s="5"/>
      <c r="C4" s="5"/>
      <c r="D4" s="5"/>
      <c r="E4" s="5"/>
      <c r="F4" s="5"/>
      <c r="G4" s="5"/>
      <c r="H4" s="5"/>
      <c r="I4" s="5"/>
      <c r="J4" s="5"/>
      <c r="K4" s="5"/>
      <c r="L4" s="6"/>
    </row>
    <row r="5" spans="1:14" x14ac:dyDescent="0.25">
      <c r="A5" s="20"/>
      <c r="B5" s="20"/>
      <c r="C5" s="20"/>
      <c r="D5" s="20"/>
      <c r="E5" s="20"/>
      <c r="F5" s="20"/>
      <c r="G5" s="20"/>
      <c r="H5" s="20"/>
      <c r="I5" s="20"/>
      <c r="J5" s="20"/>
      <c r="K5" s="20"/>
      <c r="L5" s="13"/>
      <c r="N5" s="14"/>
    </row>
    <row r="6" spans="1:14" x14ac:dyDescent="0.25">
      <c r="A6" s="26" t="s">
        <v>60</v>
      </c>
    </row>
    <row r="7" spans="1:14" x14ac:dyDescent="0.25">
      <c r="A7" s="7" t="s">
        <v>37</v>
      </c>
      <c r="B7" s="7"/>
      <c r="C7" s="7"/>
      <c r="D7" s="7"/>
      <c r="E7" s="7"/>
      <c r="F7" s="7"/>
      <c r="G7" s="7"/>
      <c r="H7" s="7"/>
      <c r="I7" s="7"/>
      <c r="J7" s="7"/>
      <c r="K7" s="7"/>
      <c r="L7" s="8"/>
    </row>
    <row r="8" spans="1:14" x14ac:dyDescent="0.25">
      <c r="A8" s="10"/>
      <c r="B8" s="10" t="s">
        <v>0</v>
      </c>
      <c r="C8" s="10" t="s">
        <v>1</v>
      </c>
      <c r="D8" s="10" t="s">
        <v>2</v>
      </c>
      <c r="E8" s="10" t="s">
        <v>3</v>
      </c>
      <c r="F8" s="10" t="s">
        <v>4</v>
      </c>
      <c r="G8" s="10" t="s">
        <v>5</v>
      </c>
      <c r="H8" s="10" t="s">
        <v>40</v>
      </c>
      <c r="I8" s="10" t="s">
        <v>50</v>
      </c>
      <c r="J8" s="10" t="s">
        <v>51</v>
      </c>
      <c r="K8" s="10" t="s">
        <v>6</v>
      </c>
      <c r="L8" s="11">
        <v>20500</v>
      </c>
      <c r="M8" s="9"/>
      <c r="N8" s="9"/>
    </row>
    <row r="9" spans="1:14" x14ac:dyDescent="0.25">
      <c r="A9" s="12" t="s">
        <v>0</v>
      </c>
      <c r="B9" s="12">
        <f>M9</f>
        <v>20500</v>
      </c>
      <c r="C9" s="12"/>
      <c r="D9" s="12"/>
      <c r="E9" s="12"/>
      <c r="F9" s="12"/>
      <c r="G9" s="12"/>
      <c r="H9" s="12"/>
      <c r="I9" s="12"/>
      <c r="J9" s="12"/>
      <c r="K9" s="12">
        <f>SUM(B9:G9)</f>
        <v>20500</v>
      </c>
      <c r="L9" s="24">
        <f>(M9-L8)/L8</f>
        <v>0</v>
      </c>
      <c r="M9" s="14">
        <f>L8</f>
        <v>20500</v>
      </c>
    </row>
    <row r="10" spans="1:14" x14ac:dyDescent="0.25">
      <c r="A10" s="12" t="s">
        <v>7</v>
      </c>
      <c r="B10" s="12">
        <f>L8/4</f>
        <v>5125</v>
      </c>
      <c r="C10" s="12">
        <f>N10</f>
        <v>3920.6249999999991</v>
      </c>
      <c r="D10" s="12">
        <f>C10</f>
        <v>3920.6249999999991</v>
      </c>
      <c r="E10" s="12">
        <f>D10</f>
        <v>3920.6249999999991</v>
      </c>
      <c r="F10" s="12">
        <f>E10</f>
        <v>3920.6249999999991</v>
      </c>
      <c r="G10" s="12"/>
      <c r="H10" s="12"/>
      <c r="I10" s="12"/>
      <c r="J10" s="12"/>
      <c r="K10" s="12">
        <f>SUM(B10:G10)</f>
        <v>20807.5</v>
      </c>
      <c r="L10" s="24">
        <f>(M10-L8)/L8</f>
        <v>1.4999999999999823E-2</v>
      </c>
      <c r="M10">
        <f>L8*1.015</f>
        <v>20807.499999999996</v>
      </c>
      <c r="N10" s="14">
        <f>(M10-B10)/4</f>
        <v>3920.6249999999991</v>
      </c>
    </row>
    <row r="11" spans="1:14" x14ac:dyDescent="0.25">
      <c r="A11" s="12" t="s">
        <v>8</v>
      </c>
      <c r="B11" s="12">
        <f>L8/4</f>
        <v>5125</v>
      </c>
      <c r="C11" s="12">
        <f>N11</f>
        <v>2037.1875</v>
      </c>
      <c r="D11" s="12">
        <f>C11</f>
        <v>2037.1875</v>
      </c>
      <c r="E11" s="12">
        <f t="shared" ref="E11:J11" si="0">D11</f>
        <v>2037.1875</v>
      </c>
      <c r="F11" s="12">
        <f t="shared" si="0"/>
        <v>2037.1875</v>
      </c>
      <c r="G11" s="12">
        <f t="shared" si="0"/>
        <v>2037.1875</v>
      </c>
      <c r="H11" s="12">
        <f t="shared" si="0"/>
        <v>2037.1875</v>
      </c>
      <c r="I11" s="12">
        <f t="shared" si="0"/>
        <v>2037.1875</v>
      </c>
      <c r="J11" s="12">
        <f t="shared" si="0"/>
        <v>2037.1875</v>
      </c>
      <c r="K11" s="12">
        <f>SUM(B11:J11)</f>
        <v>21422.5</v>
      </c>
      <c r="L11" s="24">
        <f>(M11-L8)/L8</f>
        <v>4.4999999999999998E-2</v>
      </c>
      <c r="M11" s="14">
        <f>L8*1.045</f>
        <v>21422.5</v>
      </c>
      <c r="N11" s="14">
        <f>(M11-B11)/8</f>
        <v>2037.1875</v>
      </c>
    </row>
    <row r="12" spans="1:14" x14ac:dyDescent="0.25">
      <c r="A12" s="5"/>
      <c r="B12" s="5"/>
      <c r="C12" s="5"/>
      <c r="D12" s="5"/>
      <c r="E12" s="5"/>
      <c r="F12" s="5"/>
      <c r="G12" s="5"/>
      <c r="H12" s="5"/>
      <c r="I12" s="5"/>
      <c r="J12" s="5"/>
      <c r="K12" s="5"/>
      <c r="L12" s="17"/>
    </row>
    <row r="13" spans="1:14" x14ac:dyDescent="0.25">
      <c r="A13" s="15"/>
      <c r="B13" s="15"/>
      <c r="C13" s="15"/>
      <c r="D13" s="15"/>
      <c r="E13" s="15"/>
      <c r="F13" s="15"/>
      <c r="G13" s="15"/>
      <c r="H13" s="15"/>
      <c r="I13" s="15"/>
      <c r="J13" s="15"/>
      <c r="K13" s="15"/>
      <c r="L13" s="16"/>
    </row>
    <row r="14" spans="1:14" x14ac:dyDescent="0.25">
      <c r="A14" s="2" t="s">
        <v>10</v>
      </c>
    </row>
    <row r="15" spans="1:14" x14ac:dyDescent="0.25">
      <c r="A15" s="2" t="s">
        <v>11</v>
      </c>
    </row>
    <row r="16" spans="1:14" x14ac:dyDescent="0.25">
      <c r="A16" s="2" t="s">
        <v>12</v>
      </c>
    </row>
    <row r="17" spans="1:4" x14ac:dyDescent="0.25">
      <c r="A17" s="2" t="s">
        <v>38</v>
      </c>
    </row>
    <row r="18" spans="1:4" x14ac:dyDescent="0.25">
      <c r="A18" s="2" t="s">
        <v>13</v>
      </c>
    </row>
    <row r="19" spans="1:4" x14ac:dyDescent="0.25">
      <c r="A19" s="2" t="s">
        <v>14</v>
      </c>
    </row>
    <row r="22" spans="1:4" x14ac:dyDescent="0.25">
      <c r="A22" s="9" t="s">
        <v>52</v>
      </c>
      <c r="B22" s="25"/>
      <c r="C22" s="25"/>
      <c r="D22" s="25"/>
    </row>
    <row r="23" spans="1:4" x14ac:dyDescent="0.25">
      <c r="A23" s="9" t="s">
        <v>57</v>
      </c>
      <c r="B23" s="25" t="s">
        <v>58</v>
      </c>
      <c r="C23" s="25"/>
      <c r="D23" s="25"/>
    </row>
    <row r="24" spans="1:4" x14ac:dyDescent="0.25">
      <c r="A24" s="9" t="s">
        <v>55</v>
      </c>
      <c r="B24" s="25" t="s">
        <v>56</v>
      </c>
      <c r="C24" s="25"/>
      <c r="D24" s="25"/>
    </row>
  </sheetData>
  <mergeCells count="1">
    <mergeCell ref="A3:K3"/>
  </mergeCells>
  <pageMargins left="0.7" right="0.7" top="0.75" bottom="0.75" header="0.3" footer="0.3"/>
  <pageSetup paperSize="9" scale="8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O80"/>
  <sheetViews>
    <sheetView topLeftCell="A49" workbookViewId="0">
      <selection activeCell="A67" sqref="A67"/>
    </sheetView>
  </sheetViews>
  <sheetFormatPr defaultRowHeight="12.75" x14ac:dyDescent="0.2"/>
  <cols>
    <col min="1" max="1" width="16" style="2" customWidth="1"/>
    <col min="2" max="2" width="16.85546875" style="2" bestFit="1" customWidth="1"/>
    <col min="3" max="4" width="12" style="2" customWidth="1"/>
    <col min="5" max="5" width="11.85546875" style="2" customWidth="1"/>
    <col min="6" max="6" width="11.42578125" style="2" customWidth="1"/>
    <col min="7" max="7" width="10" style="2" customWidth="1"/>
    <col min="8" max="8" width="11.5703125" style="2" customWidth="1"/>
    <col min="9" max="9" width="11.140625" style="2" customWidth="1"/>
    <col min="10" max="10" width="12" style="2" customWidth="1"/>
    <col min="11" max="11" width="9.5703125" style="6" customWidth="1"/>
    <col min="12" max="15" width="0" style="2" hidden="1" customWidth="1"/>
    <col min="16" max="16384" width="9.140625" style="2"/>
  </cols>
  <sheetData>
    <row r="2" spans="1:15" ht="33.75" customHeight="1" x14ac:dyDescent="0.25">
      <c r="A2" s="27" t="s">
        <v>61</v>
      </c>
      <c r="B2" s="27"/>
      <c r="C2" s="27"/>
      <c r="D2" s="27"/>
      <c r="E2" s="27"/>
      <c r="F2" s="27"/>
      <c r="G2" s="27"/>
      <c r="H2" s="27"/>
      <c r="I2" s="27"/>
      <c r="J2" s="27"/>
      <c r="K2" s="1"/>
    </row>
    <row r="3" spans="1:15" x14ac:dyDescent="0.2">
      <c r="A3" s="3"/>
      <c r="B3" s="3"/>
      <c r="C3" s="3"/>
      <c r="D3" s="3"/>
      <c r="E3" s="3"/>
      <c r="F3" s="3"/>
      <c r="G3" s="3"/>
      <c r="H3" s="3"/>
      <c r="I3" s="3"/>
      <c r="J3" s="3"/>
      <c r="K3" s="4"/>
    </row>
    <row r="4" spans="1:15" x14ac:dyDescent="0.2">
      <c r="A4" s="5"/>
      <c r="B4" s="5"/>
      <c r="C4" s="5"/>
      <c r="D4" s="5"/>
      <c r="E4" s="5"/>
      <c r="F4" s="5"/>
      <c r="G4" s="5"/>
      <c r="H4" s="5"/>
      <c r="I4" s="5"/>
      <c r="J4" s="5"/>
    </row>
    <row r="5" spans="1:15" s="9" customFormat="1" x14ac:dyDescent="0.2">
      <c r="A5" s="7" t="s">
        <v>41</v>
      </c>
      <c r="B5" s="7"/>
      <c r="C5" s="7"/>
      <c r="D5" s="7"/>
      <c r="E5" s="7"/>
      <c r="F5" s="7"/>
      <c r="G5" s="7"/>
      <c r="H5" s="7"/>
      <c r="I5" s="7"/>
      <c r="J5" s="7"/>
      <c r="K5" s="8"/>
    </row>
    <row r="6" spans="1:15" s="9" customFormat="1" x14ac:dyDescent="0.2">
      <c r="A6" s="10"/>
      <c r="B6" s="10" t="s">
        <v>0</v>
      </c>
      <c r="C6" s="10" t="s">
        <v>1</v>
      </c>
      <c r="D6" s="10" t="s">
        <v>2</v>
      </c>
      <c r="E6" s="10" t="s">
        <v>3</v>
      </c>
      <c r="F6" s="10" t="s">
        <v>4</v>
      </c>
      <c r="G6" s="10" t="s">
        <v>5</v>
      </c>
      <c r="H6" s="10" t="s">
        <v>40</v>
      </c>
      <c r="I6" s="10" t="s">
        <v>50</v>
      </c>
      <c r="J6" s="10" t="s">
        <v>51</v>
      </c>
      <c r="K6" s="10" t="s">
        <v>6</v>
      </c>
      <c r="L6" s="11">
        <v>7850</v>
      </c>
    </row>
    <row r="7" spans="1:15" ht="15" x14ac:dyDescent="0.25">
      <c r="A7" s="12" t="s">
        <v>0</v>
      </c>
      <c r="B7" s="12">
        <f>M7</f>
        <v>7850</v>
      </c>
      <c r="C7" s="12"/>
      <c r="D7" s="12"/>
      <c r="E7" s="12"/>
      <c r="F7" s="12"/>
      <c r="G7" s="12"/>
      <c r="H7" s="12"/>
      <c r="I7" s="12"/>
      <c r="J7" s="12"/>
      <c r="K7" s="12">
        <f>SUM(B7:G7)</f>
        <v>7850</v>
      </c>
      <c r="L7" s="24">
        <f>(M7-L6)/L6</f>
        <v>0</v>
      </c>
      <c r="M7" s="14">
        <f>L6</f>
        <v>7850</v>
      </c>
      <c r="N7"/>
    </row>
    <row r="8" spans="1:15" ht="15" x14ac:dyDescent="0.25">
      <c r="A8" s="12" t="s">
        <v>7</v>
      </c>
      <c r="B8" s="12">
        <f>L6/4</f>
        <v>1962.5</v>
      </c>
      <c r="C8" s="12">
        <f>N8</f>
        <v>1501.3124999999998</v>
      </c>
      <c r="D8" s="12">
        <f>C8</f>
        <v>1501.3124999999998</v>
      </c>
      <c r="E8" s="12">
        <f>D8</f>
        <v>1501.3124999999998</v>
      </c>
      <c r="F8" s="12">
        <f>E8</f>
        <v>1501.3124999999998</v>
      </c>
      <c r="G8" s="12"/>
      <c r="H8" s="12"/>
      <c r="I8" s="12"/>
      <c r="J8" s="12"/>
      <c r="K8" s="12">
        <f>SUM(B8:G8)</f>
        <v>7967.75</v>
      </c>
      <c r="L8" s="24">
        <f>(M8-L6)/L6</f>
        <v>1.4999999999999885E-2</v>
      </c>
      <c r="M8">
        <f>L6*1.015</f>
        <v>7967.7499999999991</v>
      </c>
      <c r="N8" s="14">
        <f>(M8-B8)/4</f>
        <v>1501.3124999999998</v>
      </c>
    </row>
    <row r="9" spans="1:15" ht="15" x14ac:dyDescent="0.25">
      <c r="A9" s="12" t="s">
        <v>8</v>
      </c>
      <c r="B9" s="12">
        <f>L6/4</f>
        <v>1962.5</v>
      </c>
      <c r="C9" s="12">
        <f>N9</f>
        <v>780.09375</v>
      </c>
      <c r="D9" s="12">
        <f>C9</f>
        <v>780.09375</v>
      </c>
      <c r="E9" s="12">
        <f t="shared" ref="E9:J9" si="0">D9</f>
        <v>780.09375</v>
      </c>
      <c r="F9" s="12">
        <f t="shared" si="0"/>
        <v>780.09375</v>
      </c>
      <c r="G9" s="12">
        <f t="shared" si="0"/>
        <v>780.09375</v>
      </c>
      <c r="H9" s="12">
        <f t="shared" si="0"/>
        <v>780.09375</v>
      </c>
      <c r="I9" s="12">
        <f t="shared" si="0"/>
        <v>780.09375</v>
      </c>
      <c r="J9" s="12">
        <f t="shared" si="0"/>
        <v>780.09375</v>
      </c>
      <c r="K9" s="12">
        <f>SUM(B9:J9)</f>
        <v>8203.25</v>
      </c>
      <c r="L9" s="24">
        <f>(M9-L6)/L6</f>
        <v>4.4999999999999998E-2</v>
      </c>
      <c r="M9" s="14">
        <f>L6*1.045</f>
        <v>8203.25</v>
      </c>
      <c r="N9" s="14">
        <f>(M9-B9)/8</f>
        <v>780.09375</v>
      </c>
    </row>
    <row r="10" spans="1:15" x14ac:dyDescent="0.2">
      <c r="A10" s="5"/>
      <c r="B10" s="5"/>
      <c r="C10" s="5"/>
      <c r="D10" s="5"/>
      <c r="E10" s="5"/>
      <c r="F10" s="5"/>
      <c r="G10" s="5"/>
      <c r="H10" s="5"/>
      <c r="I10" s="5"/>
      <c r="J10" s="5"/>
    </row>
    <row r="11" spans="1:15" x14ac:dyDescent="0.2">
      <c r="A11" s="5"/>
      <c r="B11" s="5"/>
      <c r="C11" s="5"/>
      <c r="D11" s="5"/>
      <c r="E11" s="5"/>
      <c r="F11" s="5"/>
      <c r="G11" s="5"/>
      <c r="H11" s="5"/>
      <c r="I11" s="5"/>
      <c r="J11" s="5"/>
    </row>
    <row r="12" spans="1:15" s="9" customFormat="1" x14ac:dyDescent="0.2">
      <c r="A12" s="7" t="s">
        <v>42</v>
      </c>
      <c r="B12" s="15"/>
      <c r="C12" s="15"/>
      <c r="D12" s="15"/>
      <c r="E12" s="15"/>
      <c r="F12" s="15"/>
      <c r="G12" s="15"/>
      <c r="H12" s="15"/>
      <c r="I12" s="15"/>
      <c r="J12" s="15"/>
      <c r="K12" s="16"/>
      <c r="O12" s="2"/>
    </row>
    <row r="13" spans="1:15" s="9" customFormat="1" x14ac:dyDescent="0.2">
      <c r="A13" s="10"/>
      <c r="B13" s="10" t="s">
        <v>0</v>
      </c>
      <c r="C13" s="10" t="s">
        <v>1</v>
      </c>
      <c r="D13" s="10" t="s">
        <v>2</v>
      </c>
      <c r="E13" s="10" t="s">
        <v>3</v>
      </c>
      <c r="F13" s="10" t="s">
        <v>4</v>
      </c>
      <c r="G13" s="10" t="s">
        <v>5</v>
      </c>
      <c r="H13" s="10" t="s">
        <v>40</v>
      </c>
      <c r="I13" s="10" t="s">
        <v>50</v>
      </c>
      <c r="J13" s="10" t="s">
        <v>51</v>
      </c>
      <c r="K13" s="10" t="s">
        <v>6</v>
      </c>
      <c r="L13" s="11">
        <v>14200</v>
      </c>
      <c r="O13" s="2"/>
    </row>
    <row r="14" spans="1:15" ht="15" x14ac:dyDescent="0.25">
      <c r="A14" s="12" t="s">
        <v>0</v>
      </c>
      <c r="B14" s="12">
        <f>M14</f>
        <v>14200</v>
      </c>
      <c r="C14" s="12"/>
      <c r="D14" s="12"/>
      <c r="E14" s="12"/>
      <c r="F14" s="12"/>
      <c r="G14" s="12"/>
      <c r="H14" s="12"/>
      <c r="I14" s="12"/>
      <c r="J14" s="12"/>
      <c r="K14" s="12">
        <f>SUM(B14:G14)</f>
        <v>14200</v>
      </c>
      <c r="L14" s="24">
        <f>(M14-L13)/L13</f>
        <v>0</v>
      </c>
      <c r="M14" s="14">
        <f>L13</f>
        <v>14200</v>
      </c>
      <c r="N14"/>
    </row>
    <row r="15" spans="1:15" ht="15" x14ac:dyDescent="0.25">
      <c r="A15" s="12" t="s">
        <v>7</v>
      </c>
      <c r="B15" s="12">
        <f>L13/4</f>
        <v>3550</v>
      </c>
      <c r="C15" s="12">
        <f>N15</f>
        <v>2715.7499999999995</v>
      </c>
      <c r="D15" s="12">
        <f>C15</f>
        <v>2715.7499999999995</v>
      </c>
      <c r="E15" s="12">
        <f>D15</f>
        <v>2715.7499999999995</v>
      </c>
      <c r="F15" s="12">
        <f>E15</f>
        <v>2715.7499999999995</v>
      </c>
      <c r="G15" s="12"/>
      <c r="H15" s="12"/>
      <c r="I15" s="12"/>
      <c r="J15" s="12"/>
      <c r="K15" s="12">
        <f>SUM(B15:G15)</f>
        <v>14413</v>
      </c>
      <c r="L15" s="24">
        <f>(M15-L13)/L13</f>
        <v>1.4999999999999871E-2</v>
      </c>
      <c r="M15">
        <f>L13*1.015</f>
        <v>14412.999999999998</v>
      </c>
      <c r="N15" s="14">
        <f>(M15-B15)/4</f>
        <v>2715.7499999999995</v>
      </c>
    </row>
    <row r="16" spans="1:15" ht="15" x14ac:dyDescent="0.25">
      <c r="A16" s="12" t="s">
        <v>8</v>
      </c>
      <c r="B16" s="12">
        <f>L13/4</f>
        <v>3550</v>
      </c>
      <c r="C16" s="12">
        <f>N16</f>
        <v>1411.1249999999998</v>
      </c>
      <c r="D16" s="12">
        <f>C16</f>
        <v>1411.1249999999998</v>
      </c>
      <c r="E16" s="12">
        <f t="shared" ref="E16:J16" si="1">D16</f>
        <v>1411.1249999999998</v>
      </c>
      <c r="F16" s="12">
        <f t="shared" si="1"/>
        <v>1411.1249999999998</v>
      </c>
      <c r="G16" s="12">
        <f t="shared" si="1"/>
        <v>1411.1249999999998</v>
      </c>
      <c r="H16" s="12">
        <f t="shared" si="1"/>
        <v>1411.1249999999998</v>
      </c>
      <c r="I16" s="12">
        <f t="shared" si="1"/>
        <v>1411.1249999999998</v>
      </c>
      <c r="J16" s="12">
        <f t="shared" si="1"/>
        <v>1411.1249999999998</v>
      </c>
      <c r="K16" s="12">
        <f>SUM(B16:J16)</f>
        <v>14839</v>
      </c>
      <c r="L16" s="24">
        <f>(M16-L13)/L13</f>
        <v>4.4999999999999873E-2</v>
      </c>
      <c r="M16" s="14">
        <f>L13*1.045</f>
        <v>14838.999999999998</v>
      </c>
      <c r="N16" s="14">
        <f>(M16-B16)/8</f>
        <v>1411.1249999999998</v>
      </c>
    </row>
    <row r="17" spans="1:15" x14ac:dyDescent="0.2">
      <c r="A17" s="5"/>
      <c r="B17" s="5"/>
      <c r="C17" s="5"/>
      <c r="D17" s="5"/>
      <c r="E17" s="5"/>
      <c r="F17" s="5"/>
      <c r="G17" s="5"/>
      <c r="H17" s="5"/>
      <c r="I17" s="5"/>
      <c r="J17" s="5"/>
      <c r="K17" s="17"/>
    </row>
    <row r="18" spans="1:15" s="9" customFormat="1" x14ac:dyDescent="0.2">
      <c r="A18" s="15"/>
      <c r="B18" s="15"/>
      <c r="C18" s="15"/>
      <c r="D18" s="15"/>
      <c r="E18" s="15"/>
      <c r="F18" s="15"/>
      <c r="G18" s="15"/>
      <c r="H18" s="15"/>
      <c r="I18" s="15"/>
      <c r="J18" s="15"/>
      <c r="K18" s="18"/>
      <c r="O18" s="2"/>
    </row>
    <row r="19" spans="1:15" s="9" customFormat="1" x14ac:dyDescent="0.2">
      <c r="A19" s="7" t="s">
        <v>43</v>
      </c>
      <c r="B19" s="15"/>
      <c r="C19" s="15"/>
      <c r="D19" s="15"/>
      <c r="E19" s="15"/>
      <c r="F19" s="15"/>
      <c r="G19" s="15"/>
      <c r="H19" s="15"/>
      <c r="I19" s="15"/>
      <c r="J19" s="15"/>
      <c r="K19" s="16"/>
      <c r="O19" s="2"/>
    </row>
    <row r="20" spans="1:15" s="9" customFormat="1" x14ac:dyDescent="0.2">
      <c r="A20" s="10"/>
      <c r="B20" s="10" t="s">
        <v>0</v>
      </c>
      <c r="C20" s="10" t="s">
        <v>1</v>
      </c>
      <c r="D20" s="10" t="s">
        <v>2</v>
      </c>
      <c r="E20" s="10" t="s">
        <v>3</v>
      </c>
      <c r="F20" s="10" t="s">
        <v>4</v>
      </c>
      <c r="G20" s="10" t="s">
        <v>5</v>
      </c>
      <c r="H20" s="10" t="s">
        <v>40</v>
      </c>
      <c r="I20" s="10" t="s">
        <v>50</v>
      </c>
      <c r="J20" s="10" t="s">
        <v>51</v>
      </c>
      <c r="K20" s="10" t="s">
        <v>6</v>
      </c>
      <c r="L20" s="11">
        <v>24200</v>
      </c>
      <c r="O20" s="2"/>
    </row>
    <row r="21" spans="1:15" ht="15" x14ac:dyDescent="0.25">
      <c r="A21" s="12" t="s">
        <v>0</v>
      </c>
      <c r="B21" s="12">
        <f>M21</f>
        <v>24200</v>
      </c>
      <c r="C21" s="12"/>
      <c r="D21" s="12"/>
      <c r="E21" s="12"/>
      <c r="F21" s="12"/>
      <c r="G21" s="12"/>
      <c r="H21" s="12"/>
      <c r="I21" s="12"/>
      <c r="J21" s="12"/>
      <c r="K21" s="12">
        <f>SUM(B21:G21)</f>
        <v>24200</v>
      </c>
      <c r="L21" s="24">
        <f>(M21-L20)/L20</f>
        <v>0</v>
      </c>
      <c r="M21" s="14">
        <f>L20</f>
        <v>24200</v>
      </c>
      <c r="N21"/>
      <c r="O21" s="2">
        <f>K21*1.08</f>
        <v>26136</v>
      </c>
    </row>
    <row r="22" spans="1:15" ht="15" x14ac:dyDescent="0.25">
      <c r="A22" s="12" t="s">
        <v>7</v>
      </c>
      <c r="B22" s="12">
        <f>L20/4</f>
        <v>6050</v>
      </c>
      <c r="C22" s="12">
        <f>N22</f>
        <v>4628.2499999999991</v>
      </c>
      <c r="D22" s="12">
        <f>C22</f>
        <v>4628.2499999999991</v>
      </c>
      <c r="E22" s="12">
        <f>D22</f>
        <v>4628.2499999999991</v>
      </c>
      <c r="F22" s="12">
        <f>E22</f>
        <v>4628.2499999999991</v>
      </c>
      <c r="G22" s="12"/>
      <c r="H22" s="12"/>
      <c r="I22" s="12"/>
      <c r="J22" s="12"/>
      <c r="K22" s="12">
        <f>SUM(B22:G22)</f>
        <v>24563</v>
      </c>
      <c r="L22" s="24">
        <f>(M22-L20)/L20</f>
        <v>1.499999999999985E-2</v>
      </c>
      <c r="M22">
        <f>L20*1.015</f>
        <v>24562.999999999996</v>
      </c>
      <c r="N22" s="14">
        <f>(M22-B22)/4</f>
        <v>4628.2499999999991</v>
      </c>
    </row>
    <row r="23" spans="1:15" ht="15" x14ac:dyDescent="0.25">
      <c r="A23" s="12" t="s">
        <v>8</v>
      </c>
      <c r="B23" s="12">
        <f>L20/4</f>
        <v>6050</v>
      </c>
      <c r="C23" s="12">
        <f>N23</f>
        <v>2404.875</v>
      </c>
      <c r="D23" s="12">
        <f>C23</f>
        <v>2404.875</v>
      </c>
      <c r="E23" s="12">
        <f t="shared" ref="E23:J23" si="2">D23</f>
        <v>2404.875</v>
      </c>
      <c r="F23" s="12">
        <f t="shared" si="2"/>
        <v>2404.875</v>
      </c>
      <c r="G23" s="12">
        <f t="shared" si="2"/>
        <v>2404.875</v>
      </c>
      <c r="H23" s="12">
        <f t="shared" si="2"/>
        <v>2404.875</v>
      </c>
      <c r="I23" s="12">
        <f t="shared" si="2"/>
        <v>2404.875</v>
      </c>
      <c r="J23" s="12">
        <f t="shared" si="2"/>
        <v>2404.875</v>
      </c>
      <c r="K23" s="12">
        <f>SUM(B23:J23)</f>
        <v>25289</v>
      </c>
      <c r="L23" s="24">
        <f>(M23-L20)/L20</f>
        <v>4.4999999999999998E-2</v>
      </c>
      <c r="M23" s="14">
        <f>L20*1.045</f>
        <v>25289</v>
      </c>
      <c r="N23" s="14">
        <f>(M23-B23)/8</f>
        <v>2404.875</v>
      </c>
    </row>
    <row r="24" spans="1:15" x14ac:dyDescent="0.2">
      <c r="A24" s="5"/>
      <c r="B24" s="5"/>
      <c r="C24" s="5"/>
      <c r="D24" s="5"/>
      <c r="E24" s="5"/>
      <c r="F24" s="5"/>
      <c r="G24" s="5"/>
      <c r="H24" s="5"/>
      <c r="I24" s="5"/>
      <c r="J24" s="5"/>
      <c r="N24" s="5"/>
    </row>
    <row r="25" spans="1:15" x14ac:dyDescent="0.2">
      <c r="A25" s="5"/>
      <c r="B25" s="5"/>
      <c r="C25" s="5"/>
      <c r="D25" s="5"/>
      <c r="E25" s="5"/>
      <c r="F25" s="5"/>
      <c r="G25" s="5"/>
      <c r="H25" s="5"/>
      <c r="I25" s="5"/>
      <c r="J25" s="5"/>
      <c r="N25" s="5"/>
    </row>
    <row r="26" spans="1:15" s="9" customFormat="1" x14ac:dyDescent="0.2">
      <c r="A26" s="7" t="s">
        <v>44</v>
      </c>
      <c r="B26" s="7"/>
      <c r="C26" s="7"/>
      <c r="D26" s="7"/>
      <c r="E26" s="7"/>
      <c r="F26" s="7"/>
      <c r="G26" s="7"/>
      <c r="H26" s="7"/>
      <c r="I26" s="7"/>
      <c r="J26" s="7"/>
      <c r="K26" s="8"/>
    </row>
    <row r="27" spans="1:15" s="9" customFormat="1" x14ac:dyDescent="0.2">
      <c r="A27" s="10"/>
      <c r="B27" s="10" t="s">
        <v>0</v>
      </c>
      <c r="C27" s="10" t="s">
        <v>1</v>
      </c>
      <c r="D27" s="10" t="s">
        <v>2</v>
      </c>
      <c r="E27" s="10" t="s">
        <v>3</v>
      </c>
      <c r="F27" s="10" t="s">
        <v>4</v>
      </c>
      <c r="G27" s="10" t="s">
        <v>5</v>
      </c>
      <c r="H27" s="10" t="s">
        <v>40</v>
      </c>
      <c r="I27" s="10" t="s">
        <v>50</v>
      </c>
      <c r="J27" s="10" t="s">
        <v>51</v>
      </c>
      <c r="K27" s="10" t="s">
        <v>6</v>
      </c>
      <c r="L27" s="11">
        <v>7200</v>
      </c>
    </row>
    <row r="28" spans="1:15" ht="15" x14ac:dyDescent="0.25">
      <c r="A28" s="12" t="s">
        <v>0</v>
      </c>
      <c r="B28" s="12">
        <f>M28</f>
        <v>7200</v>
      </c>
      <c r="C28" s="12"/>
      <c r="D28" s="12"/>
      <c r="E28" s="12"/>
      <c r="F28" s="12"/>
      <c r="G28" s="12"/>
      <c r="H28" s="12"/>
      <c r="I28" s="12"/>
      <c r="J28" s="12"/>
      <c r="K28" s="12">
        <f>SUM(B28:G28)</f>
        <v>7200</v>
      </c>
      <c r="L28" s="24">
        <f>(M28-L27)/L27</f>
        <v>0</v>
      </c>
      <c r="M28" s="14">
        <f>L27</f>
        <v>7200</v>
      </c>
      <c r="N28"/>
    </row>
    <row r="29" spans="1:15" ht="15" x14ac:dyDescent="0.25">
      <c r="A29" s="12" t="s">
        <v>7</v>
      </c>
      <c r="B29" s="12">
        <f>L27/4</f>
        <v>1800</v>
      </c>
      <c r="C29" s="12">
        <f>N29</f>
        <v>1376.9999999999998</v>
      </c>
      <c r="D29" s="12">
        <f>C29</f>
        <v>1376.9999999999998</v>
      </c>
      <c r="E29" s="12">
        <f>D29</f>
        <v>1376.9999999999998</v>
      </c>
      <c r="F29" s="12">
        <f>E29</f>
        <v>1376.9999999999998</v>
      </c>
      <c r="G29" s="12"/>
      <c r="H29" s="12"/>
      <c r="I29" s="12"/>
      <c r="J29" s="12"/>
      <c r="K29" s="12">
        <f>SUM(B29:G29)</f>
        <v>7308</v>
      </c>
      <c r="L29" s="24">
        <f>(M29-L27)/L27</f>
        <v>1.4999999999999875E-2</v>
      </c>
      <c r="M29">
        <f>L27*1.015</f>
        <v>7307.9999999999991</v>
      </c>
      <c r="N29" s="14">
        <f>(M29-B29)/4</f>
        <v>1376.9999999999998</v>
      </c>
    </row>
    <row r="30" spans="1:15" ht="15" x14ac:dyDescent="0.25">
      <c r="A30" s="12" t="s">
        <v>8</v>
      </c>
      <c r="B30" s="12">
        <f>L27/4</f>
        <v>1800</v>
      </c>
      <c r="C30" s="12">
        <f>N30</f>
        <v>715.49999999999989</v>
      </c>
      <c r="D30" s="12">
        <f>C30</f>
        <v>715.49999999999989</v>
      </c>
      <c r="E30" s="12">
        <f t="shared" ref="E30:J30" si="3">D30</f>
        <v>715.49999999999989</v>
      </c>
      <c r="F30" s="12">
        <f t="shared" si="3"/>
        <v>715.49999999999989</v>
      </c>
      <c r="G30" s="12">
        <f t="shared" si="3"/>
        <v>715.49999999999989</v>
      </c>
      <c r="H30" s="12">
        <f t="shared" si="3"/>
        <v>715.49999999999989</v>
      </c>
      <c r="I30" s="12">
        <f t="shared" si="3"/>
        <v>715.49999999999989</v>
      </c>
      <c r="J30" s="12">
        <f t="shared" si="3"/>
        <v>715.49999999999989</v>
      </c>
      <c r="K30" s="12">
        <f>SUM(B30:J30)</f>
        <v>7524</v>
      </c>
      <c r="L30" s="24">
        <f>(M30-L27)/L27</f>
        <v>4.4999999999999873E-2</v>
      </c>
      <c r="M30" s="14">
        <f>L27*1.045</f>
        <v>7523.9999999999991</v>
      </c>
      <c r="N30" s="14">
        <f>(M30-B30)/8</f>
        <v>715.49999999999989</v>
      </c>
    </row>
    <row r="31" spans="1:15" x14ac:dyDescent="0.2">
      <c r="A31" s="5"/>
      <c r="B31" s="5"/>
      <c r="C31" s="5"/>
      <c r="D31" s="5"/>
      <c r="E31" s="5"/>
      <c r="F31" s="5"/>
      <c r="G31" s="5"/>
      <c r="H31" s="5"/>
      <c r="I31" s="5"/>
      <c r="J31" s="5"/>
      <c r="N31" s="5"/>
    </row>
    <row r="32" spans="1:15" x14ac:dyDescent="0.2">
      <c r="A32" s="5"/>
      <c r="B32" s="5"/>
      <c r="C32" s="5"/>
      <c r="D32" s="5"/>
      <c r="E32" s="5"/>
      <c r="F32" s="5"/>
      <c r="G32" s="5"/>
      <c r="H32" s="5"/>
      <c r="I32" s="5"/>
      <c r="J32" s="5"/>
      <c r="N32" s="5"/>
    </row>
    <row r="33" spans="1:15" s="9" customFormat="1" x14ac:dyDescent="0.2">
      <c r="A33" s="7" t="s">
        <v>45</v>
      </c>
      <c r="B33" s="7"/>
      <c r="C33" s="7"/>
      <c r="D33" s="7"/>
      <c r="E33" s="7"/>
      <c r="F33" s="7"/>
      <c r="G33" s="7"/>
      <c r="H33" s="7"/>
      <c r="I33" s="7"/>
      <c r="J33" s="7"/>
      <c r="K33" s="8"/>
    </row>
    <row r="34" spans="1:15" s="9" customFormat="1" x14ac:dyDescent="0.2">
      <c r="A34" s="10"/>
      <c r="B34" s="10" t="s">
        <v>0</v>
      </c>
      <c r="C34" s="10" t="s">
        <v>1</v>
      </c>
      <c r="D34" s="10" t="s">
        <v>2</v>
      </c>
      <c r="E34" s="10" t="s">
        <v>3</v>
      </c>
      <c r="F34" s="10" t="s">
        <v>4</v>
      </c>
      <c r="G34" s="10" t="s">
        <v>5</v>
      </c>
      <c r="H34" s="10" t="s">
        <v>40</v>
      </c>
      <c r="I34" s="10" t="s">
        <v>50</v>
      </c>
      <c r="J34" s="10" t="s">
        <v>51</v>
      </c>
      <c r="K34" s="10" t="s">
        <v>6</v>
      </c>
      <c r="L34" s="11">
        <v>8900</v>
      </c>
    </row>
    <row r="35" spans="1:15" ht="15" x14ac:dyDescent="0.25">
      <c r="A35" s="12" t="s">
        <v>0</v>
      </c>
      <c r="B35" s="12">
        <f>M35</f>
        <v>8900</v>
      </c>
      <c r="C35" s="12"/>
      <c r="D35" s="12"/>
      <c r="E35" s="12"/>
      <c r="F35" s="12"/>
      <c r="G35" s="12"/>
      <c r="H35" s="12"/>
      <c r="I35" s="12"/>
      <c r="J35" s="12"/>
      <c r="K35" s="12">
        <f>SUM(B35:G35)</f>
        <v>8900</v>
      </c>
      <c r="L35" s="24">
        <f>(M35-L34)/L34</f>
        <v>0</v>
      </c>
      <c r="M35" s="14">
        <f>L34</f>
        <v>8900</v>
      </c>
      <c r="N35"/>
    </row>
    <row r="36" spans="1:15" ht="15" x14ac:dyDescent="0.25">
      <c r="A36" s="12" t="s">
        <v>7</v>
      </c>
      <c r="B36" s="12">
        <f>L34/4</f>
        <v>2225</v>
      </c>
      <c r="C36" s="12">
        <f>N36</f>
        <v>1702.125</v>
      </c>
      <c r="D36" s="12">
        <f>C36</f>
        <v>1702.125</v>
      </c>
      <c r="E36" s="12">
        <f>D36</f>
        <v>1702.125</v>
      </c>
      <c r="F36" s="12">
        <f>E36</f>
        <v>1702.125</v>
      </c>
      <c r="G36" s="12"/>
      <c r="H36" s="12"/>
      <c r="I36" s="12"/>
      <c r="J36" s="12"/>
      <c r="K36" s="12">
        <f>SUM(B36:G36)</f>
        <v>9033.5</v>
      </c>
      <c r="L36" s="24">
        <f>(M36-L34)/L34</f>
        <v>1.4999999999999999E-2</v>
      </c>
      <c r="M36">
        <f>L34*1.015</f>
        <v>9033.5</v>
      </c>
      <c r="N36" s="14">
        <f>(M36-B36)/4</f>
        <v>1702.125</v>
      </c>
    </row>
    <row r="37" spans="1:15" ht="15" x14ac:dyDescent="0.25">
      <c r="A37" s="12" t="s">
        <v>8</v>
      </c>
      <c r="B37" s="12">
        <f>L34/4</f>
        <v>2225</v>
      </c>
      <c r="C37" s="12">
        <f>N37</f>
        <v>884.4375</v>
      </c>
      <c r="D37" s="12">
        <f>C37</f>
        <v>884.4375</v>
      </c>
      <c r="E37" s="12">
        <f t="shared" ref="E37:J37" si="4">D37</f>
        <v>884.4375</v>
      </c>
      <c r="F37" s="12">
        <f t="shared" si="4"/>
        <v>884.4375</v>
      </c>
      <c r="G37" s="12">
        <f t="shared" si="4"/>
        <v>884.4375</v>
      </c>
      <c r="H37" s="12">
        <f t="shared" si="4"/>
        <v>884.4375</v>
      </c>
      <c r="I37" s="12">
        <f t="shared" si="4"/>
        <v>884.4375</v>
      </c>
      <c r="J37" s="12">
        <f t="shared" si="4"/>
        <v>884.4375</v>
      </c>
      <c r="K37" s="12">
        <f>SUM(B37:J37)</f>
        <v>9300.5</v>
      </c>
      <c r="L37" s="24">
        <f>(M37-L34)/L34</f>
        <v>4.4999999999999998E-2</v>
      </c>
      <c r="M37" s="14">
        <f>L34*1.045</f>
        <v>9300.5</v>
      </c>
      <c r="N37" s="14">
        <f>(M37-B37)/8</f>
        <v>884.4375</v>
      </c>
    </row>
    <row r="38" spans="1:15" x14ac:dyDescent="0.2">
      <c r="A38" s="5"/>
      <c r="B38" s="5"/>
      <c r="C38" s="5"/>
      <c r="D38" s="5"/>
      <c r="E38" s="5"/>
      <c r="F38" s="5"/>
      <c r="G38" s="5"/>
      <c r="H38" s="5"/>
      <c r="I38" s="5"/>
      <c r="J38" s="5"/>
    </row>
    <row r="39" spans="1:15" x14ac:dyDescent="0.2">
      <c r="A39" s="5"/>
      <c r="B39" s="5"/>
      <c r="C39" s="5"/>
      <c r="D39" s="5"/>
      <c r="E39" s="5"/>
      <c r="F39" s="5"/>
      <c r="G39" s="5"/>
      <c r="H39" s="5"/>
      <c r="I39" s="5"/>
      <c r="J39" s="5"/>
    </row>
    <row r="40" spans="1:15" s="9" customFormat="1" x14ac:dyDescent="0.2">
      <c r="A40" s="7" t="s">
        <v>46</v>
      </c>
      <c r="B40" s="15"/>
      <c r="C40" s="15"/>
      <c r="D40" s="15"/>
      <c r="E40" s="15"/>
      <c r="F40" s="15"/>
      <c r="G40" s="15"/>
      <c r="H40" s="15"/>
      <c r="I40" s="15"/>
      <c r="J40" s="15"/>
      <c r="K40" s="16"/>
      <c r="O40" s="2"/>
    </row>
    <row r="41" spans="1:15" s="9" customFormat="1" x14ac:dyDescent="0.2">
      <c r="A41" s="10"/>
      <c r="B41" s="10" t="s">
        <v>0</v>
      </c>
      <c r="C41" s="10" t="s">
        <v>1</v>
      </c>
      <c r="D41" s="10" t="s">
        <v>2</v>
      </c>
      <c r="E41" s="10" t="s">
        <v>3</v>
      </c>
      <c r="F41" s="10" t="s">
        <v>4</v>
      </c>
      <c r="G41" s="10" t="s">
        <v>5</v>
      </c>
      <c r="H41" s="10" t="s">
        <v>40</v>
      </c>
      <c r="I41" s="10" t="s">
        <v>50</v>
      </c>
      <c r="J41" s="10" t="s">
        <v>51</v>
      </c>
      <c r="K41" s="10" t="s">
        <v>6</v>
      </c>
      <c r="L41" s="11">
        <v>15400</v>
      </c>
      <c r="O41" s="2"/>
    </row>
    <row r="42" spans="1:15" ht="15" x14ac:dyDescent="0.25">
      <c r="A42" s="12" t="s">
        <v>0</v>
      </c>
      <c r="B42" s="12">
        <f>M42</f>
        <v>15400</v>
      </c>
      <c r="C42" s="12"/>
      <c r="D42" s="12"/>
      <c r="E42" s="12"/>
      <c r="F42" s="12"/>
      <c r="G42" s="12"/>
      <c r="H42" s="12"/>
      <c r="I42" s="12"/>
      <c r="J42" s="12"/>
      <c r="K42" s="12">
        <f>SUM(B42:G42)</f>
        <v>15400</v>
      </c>
      <c r="L42" s="24">
        <f>(M42-L41)/L41</f>
        <v>0</v>
      </c>
      <c r="M42" s="14">
        <f>L41</f>
        <v>15400</v>
      </c>
      <c r="N42"/>
    </row>
    <row r="43" spans="1:15" ht="15" x14ac:dyDescent="0.25">
      <c r="A43" s="12" t="s">
        <v>7</v>
      </c>
      <c r="B43" s="12">
        <f>L41/4</f>
        <v>3850</v>
      </c>
      <c r="C43" s="12">
        <f>N43</f>
        <v>2945.2499999999995</v>
      </c>
      <c r="D43" s="12">
        <f>C43</f>
        <v>2945.2499999999995</v>
      </c>
      <c r="E43" s="12">
        <f>D43</f>
        <v>2945.2499999999995</v>
      </c>
      <c r="F43" s="12">
        <f>E43</f>
        <v>2945.2499999999995</v>
      </c>
      <c r="G43" s="12"/>
      <c r="H43" s="12"/>
      <c r="I43" s="12"/>
      <c r="J43" s="12"/>
      <c r="K43" s="12">
        <f>SUM(B43:G43)</f>
        <v>15631</v>
      </c>
      <c r="L43" s="24">
        <f>(M43-L41)/L41</f>
        <v>1.4999999999999881E-2</v>
      </c>
      <c r="M43">
        <f>L41*1.015</f>
        <v>15630.999999999998</v>
      </c>
      <c r="N43" s="14">
        <f>(M43-B43)/4</f>
        <v>2945.2499999999995</v>
      </c>
    </row>
    <row r="44" spans="1:15" ht="15" x14ac:dyDescent="0.25">
      <c r="A44" s="12" t="s">
        <v>8</v>
      </c>
      <c r="B44" s="12">
        <f>L41/4</f>
        <v>3850</v>
      </c>
      <c r="C44" s="12">
        <f>N44</f>
        <v>1530.3749999999998</v>
      </c>
      <c r="D44" s="12">
        <f>C44</f>
        <v>1530.3749999999998</v>
      </c>
      <c r="E44" s="12">
        <f t="shared" ref="E44:J44" si="5">D44</f>
        <v>1530.3749999999998</v>
      </c>
      <c r="F44" s="12">
        <f t="shared" si="5"/>
        <v>1530.3749999999998</v>
      </c>
      <c r="G44" s="12">
        <f t="shared" si="5"/>
        <v>1530.3749999999998</v>
      </c>
      <c r="H44" s="12">
        <f t="shared" si="5"/>
        <v>1530.3749999999998</v>
      </c>
      <c r="I44" s="12">
        <f t="shared" si="5"/>
        <v>1530.3749999999998</v>
      </c>
      <c r="J44" s="12">
        <f t="shared" si="5"/>
        <v>1530.3749999999998</v>
      </c>
      <c r="K44" s="12">
        <f>SUM(B44:J44)</f>
        <v>16093</v>
      </c>
      <c r="L44" s="24">
        <f>(M44-L41)/L41</f>
        <v>4.499999999999988E-2</v>
      </c>
      <c r="M44" s="14">
        <f>L41*1.045</f>
        <v>16092.999999999998</v>
      </c>
      <c r="N44" s="14">
        <f>(M44-B44)/8</f>
        <v>1530.3749999999998</v>
      </c>
    </row>
    <row r="45" spans="1:15" x14ac:dyDescent="0.2">
      <c r="A45" s="5"/>
      <c r="B45" s="5"/>
      <c r="C45" s="5"/>
      <c r="D45" s="5"/>
      <c r="E45" s="5"/>
      <c r="F45" s="5"/>
      <c r="G45" s="5"/>
      <c r="H45" s="5"/>
      <c r="I45" s="5"/>
      <c r="J45" s="5"/>
      <c r="K45" s="17"/>
    </row>
    <row r="46" spans="1:15" s="9" customFormat="1" x14ac:dyDescent="0.2">
      <c r="A46" s="15"/>
      <c r="B46" s="15"/>
      <c r="C46" s="15"/>
      <c r="D46" s="15"/>
      <c r="E46" s="15"/>
      <c r="F46" s="15"/>
      <c r="G46" s="15"/>
      <c r="H46" s="15"/>
      <c r="I46" s="15"/>
      <c r="J46" s="15"/>
      <c r="K46" s="18"/>
      <c r="O46" s="2"/>
    </row>
    <row r="47" spans="1:15" s="9" customFormat="1" x14ac:dyDescent="0.2">
      <c r="A47" s="7" t="s">
        <v>47</v>
      </c>
      <c r="B47" s="15"/>
      <c r="C47" s="15"/>
      <c r="D47" s="15"/>
      <c r="E47" s="15"/>
      <c r="F47" s="15"/>
      <c r="G47" s="15"/>
      <c r="H47" s="15"/>
      <c r="I47" s="15"/>
      <c r="J47" s="15"/>
      <c r="K47" s="16"/>
      <c r="O47" s="2"/>
    </row>
    <row r="48" spans="1:15" s="9" customFormat="1" x14ac:dyDescent="0.2">
      <c r="A48" s="10"/>
      <c r="B48" s="10" t="s">
        <v>0</v>
      </c>
      <c r="C48" s="10" t="s">
        <v>1</v>
      </c>
      <c r="D48" s="10" t="s">
        <v>2</v>
      </c>
      <c r="E48" s="10" t="s">
        <v>3</v>
      </c>
      <c r="F48" s="10" t="s">
        <v>4</v>
      </c>
      <c r="G48" s="10" t="s">
        <v>5</v>
      </c>
      <c r="H48" s="10" t="s">
        <v>40</v>
      </c>
      <c r="I48" s="10" t="s">
        <v>50</v>
      </c>
      <c r="J48" s="10" t="s">
        <v>51</v>
      </c>
      <c r="K48" s="10" t="s">
        <v>6</v>
      </c>
      <c r="L48" s="11">
        <v>25700</v>
      </c>
      <c r="O48" s="2"/>
    </row>
    <row r="49" spans="1:15" ht="15" x14ac:dyDescent="0.25">
      <c r="A49" s="12" t="s">
        <v>0</v>
      </c>
      <c r="B49" s="12">
        <f>M49</f>
        <v>25700</v>
      </c>
      <c r="C49" s="12"/>
      <c r="D49" s="12"/>
      <c r="E49" s="12"/>
      <c r="F49" s="12"/>
      <c r="G49" s="12"/>
      <c r="H49" s="12"/>
      <c r="I49" s="12"/>
      <c r="J49" s="12"/>
      <c r="K49" s="12">
        <f>SUM(B49:G49)</f>
        <v>25700</v>
      </c>
      <c r="L49" s="24">
        <f>(M49-L48)/L48</f>
        <v>0</v>
      </c>
      <c r="M49" s="14">
        <f>L48</f>
        <v>25700</v>
      </c>
      <c r="N49"/>
    </row>
    <row r="50" spans="1:15" ht="15" x14ac:dyDescent="0.25">
      <c r="A50" s="12" t="s">
        <v>7</v>
      </c>
      <c r="B50" s="12">
        <f>L48/4</f>
        <v>6425</v>
      </c>
      <c r="C50" s="12">
        <f>N50</f>
        <v>4915.1249999999991</v>
      </c>
      <c r="D50" s="12">
        <f>C50</f>
        <v>4915.1249999999991</v>
      </c>
      <c r="E50" s="12">
        <f>D50</f>
        <v>4915.1249999999991</v>
      </c>
      <c r="F50" s="12">
        <f>E50</f>
        <v>4915.1249999999991</v>
      </c>
      <c r="G50" s="12"/>
      <c r="H50" s="12"/>
      <c r="I50" s="12"/>
      <c r="J50" s="12"/>
      <c r="K50" s="12">
        <f>SUM(B50:G50)</f>
        <v>26085.5</v>
      </c>
      <c r="L50" s="24">
        <f>(M50-L48)/L48</f>
        <v>1.4999999999999859E-2</v>
      </c>
      <c r="M50">
        <f>L48*1.015</f>
        <v>26085.499999999996</v>
      </c>
      <c r="N50" s="14">
        <f>(M50-B50)/4</f>
        <v>4915.1249999999991</v>
      </c>
    </row>
    <row r="51" spans="1:15" ht="15" x14ac:dyDescent="0.25">
      <c r="A51" s="12" t="s">
        <v>8</v>
      </c>
      <c r="B51" s="12">
        <f>L48/4</f>
        <v>6425</v>
      </c>
      <c r="C51" s="12">
        <f>N51</f>
        <v>2553.9374999999995</v>
      </c>
      <c r="D51" s="12">
        <f>C51</f>
        <v>2553.9374999999995</v>
      </c>
      <c r="E51" s="12">
        <f t="shared" ref="E51:J51" si="6">D51</f>
        <v>2553.9374999999995</v>
      </c>
      <c r="F51" s="12">
        <f t="shared" si="6"/>
        <v>2553.9374999999995</v>
      </c>
      <c r="G51" s="12">
        <f t="shared" si="6"/>
        <v>2553.9374999999995</v>
      </c>
      <c r="H51" s="12">
        <f t="shared" si="6"/>
        <v>2553.9374999999995</v>
      </c>
      <c r="I51" s="12">
        <f t="shared" si="6"/>
        <v>2553.9374999999995</v>
      </c>
      <c r="J51" s="12">
        <f t="shared" si="6"/>
        <v>2553.9374999999995</v>
      </c>
      <c r="K51" s="12">
        <f>SUM(B51:J51)</f>
        <v>26856.5</v>
      </c>
      <c r="L51" s="24">
        <f>(M51-L48)/L48</f>
        <v>4.499999999999986E-2</v>
      </c>
      <c r="M51" s="14">
        <f>L48*1.045</f>
        <v>26856.499999999996</v>
      </c>
      <c r="N51" s="14">
        <f>(M51-B51)/8</f>
        <v>2553.9374999999995</v>
      </c>
    </row>
    <row r="52" spans="1:15" x14ac:dyDescent="0.2">
      <c r="A52" s="5"/>
      <c r="B52" s="5"/>
      <c r="C52" s="5"/>
      <c r="D52" s="5"/>
      <c r="E52" s="5"/>
      <c r="F52" s="5"/>
      <c r="G52" s="5"/>
      <c r="H52" s="5"/>
      <c r="I52" s="5"/>
      <c r="J52" s="5"/>
      <c r="N52" s="5"/>
    </row>
    <row r="53" spans="1:15" x14ac:dyDescent="0.2">
      <c r="A53" s="5"/>
      <c r="B53" s="5"/>
      <c r="C53" s="5"/>
      <c r="D53" s="5"/>
      <c r="E53" s="5"/>
      <c r="F53" s="5"/>
      <c r="G53" s="5"/>
      <c r="H53" s="5"/>
      <c r="I53" s="5"/>
      <c r="J53" s="5"/>
      <c r="N53" s="5"/>
    </row>
    <row r="54" spans="1:15" s="9" customFormat="1" x14ac:dyDescent="0.2">
      <c r="A54" s="7" t="s">
        <v>48</v>
      </c>
      <c r="B54" s="15"/>
      <c r="C54" s="15"/>
      <c r="D54" s="15"/>
      <c r="E54" s="15"/>
      <c r="F54" s="15"/>
      <c r="G54" s="15"/>
      <c r="H54" s="15"/>
      <c r="I54" s="15"/>
      <c r="J54" s="15"/>
      <c r="K54" s="16"/>
      <c r="O54" s="2"/>
    </row>
    <row r="55" spans="1:15" s="9" customFormat="1" x14ac:dyDescent="0.2">
      <c r="A55" s="10"/>
      <c r="B55" s="10" t="s">
        <v>0</v>
      </c>
      <c r="C55" s="10" t="s">
        <v>1</v>
      </c>
      <c r="D55" s="10" t="s">
        <v>2</v>
      </c>
      <c r="E55" s="10" t="s">
        <v>3</v>
      </c>
      <c r="F55" s="10" t="s">
        <v>4</v>
      </c>
      <c r="G55" s="10" t="s">
        <v>5</v>
      </c>
      <c r="H55" s="10" t="s">
        <v>40</v>
      </c>
      <c r="I55" s="10" t="s">
        <v>50</v>
      </c>
      <c r="J55" s="10" t="s">
        <v>51</v>
      </c>
      <c r="K55" s="10" t="s">
        <v>6</v>
      </c>
      <c r="L55" s="11">
        <v>16900</v>
      </c>
      <c r="O55" s="2"/>
    </row>
    <row r="56" spans="1:15" ht="15" x14ac:dyDescent="0.25">
      <c r="A56" s="12" t="s">
        <v>0</v>
      </c>
      <c r="B56" s="12">
        <f>M56</f>
        <v>16900</v>
      </c>
      <c r="C56" s="12"/>
      <c r="D56" s="12"/>
      <c r="E56" s="12"/>
      <c r="F56" s="12"/>
      <c r="G56" s="12"/>
      <c r="H56" s="12"/>
      <c r="I56" s="12"/>
      <c r="J56" s="12"/>
      <c r="K56" s="12">
        <f>SUM(B56:G56)</f>
        <v>16900</v>
      </c>
      <c r="L56" s="24">
        <f>(M56-L55)/L55</f>
        <v>0</v>
      </c>
      <c r="M56" s="14">
        <f>L55</f>
        <v>16900</v>
      </c>
      <c r="N56"/>
    </row>
    <row r="57" spans="1:15" ht="15" x14ac:dyDescent="0.25">
      <c r="A57" s="12" t="s">
        <v>7</v>
      </c>
      <c r="B57" s="12">
        <f>L55/4</f>
        <v>4225</v>
      </c>
      <c r="C57" s="12">
        <f>N57</f>
        <v>3232.125</v>
      </c>
      <c r="D57" s="12">
        <f>C57</f>
        <v>3232.125</v>
      </c>
      <c r="E57" s="12">
        <f>D57</f>
        <v>3232.125</v>
      </c>
      <c r="F57" s="12">
        <f>E57</f>
        <v>3232.125</v>
      </c>
      <c r="G57" s="12"/>
      <c r="H57" s="12"/>
      <c r="I57" s="12"/>
      <c r="J57" s="12"/>
      <c r="K57" s="12">
        <f>SUM(B57:G57)</f>
        <v>17153.5</v>
      </c>
      <c r="L57" s="24">
        <f>(M57-L55)/L55</f>
        <v>1.4999999999999999E-2</v>
      </c>
      <c r="M57">
        <f>L55*1.015</f>
        <v>17153.5</v>
      </c>
      <c r="N57" s="14">
        <f>(M57-B57)/4</f>
        <v>3232.125</v>
      </c>
    </row>
    <row r="58" spans="1:15" ht="15" x14ac:dyDescent="0.25">
      <c r="A58" s="12" t="s">
        <v>8</v>
      </c>
      <c r="B58" s="12">
        <f>L55/4</f>
        <v>4225</v>
      </c>
      <c r="C58" s="12">
        <f>N58</f>
        <v>1679.4375</v>
      </c>
      <c r="D58" s="12">
        <f>C58</f>
        <v>1679.4375</v>
      </c>
      <c r="E58" s="12">
        <f t="shared" ref="E58:J58" si="7">D58</f>
        <v>1679.4375</v>
      </c>
      <c r="F58" s="12">
        <f t="shared" si="7"/>
        <v>1679.4375</v>
      </c>
      <c r="G58" s="12">
        <f t="shared" si="7"/>
        <v>1679.4375</v>
      </c>
      <c r="H58" s="12">
        <f t="shared" si="7"/>
        <v>1679.4375</v>
      </c>
      <c r="I58" s="12">
        <f t="shared" si="7"/>
        <v>1679.4375</v>
      </c>
      <c r="J58" s="12">
        <f t="shared" si="7"/>
        <v>1679.4375</v>
      </c>
      <c r="K58" s="12">
        <f>SUM(B58:J58)</f>
        <v>17660.5</v>
      </c>
      <c r="L58" s="24">
        <f>(M58-L55)/L55</f>
        <v>4.4999999999999998E-2</v>
      </c>
      <c r="M58" s="14">
        <f>L55*1.045</f>
        <v>17660.5</v>
      </c>
      <c r="N58" s="14">
        <f>(M58-B58)/8</f>
        <v>1679.4375</v>
      </c>
    </row>
    <row r="59" spans="1:15" x14ac:dyDescent="0.2">
      <c r="A59" s="5"/>
      <c r="B59" s="5"/>
      <c r="C59" s="5"/>
      <c r="D59" s="5"/>
      <c r="E59" s="5"/>
      <c r="F59" s="5"/>
      <c r="G59" s="5"/>
      <c r="H59" s="5"/>
      <c r="I59" s="5"/>
      <c r="J59" s="5"/>
      <c r="K59" s="17"/>
    </row>
    <row r="60" spans="1:15" s="9" customFormat="1" x14ac:dyDescent="0.2">
      <c r="A60" s="15"/>
      <c r="B60" s="15"/>
      <c r="C60" s="15"/>
      <c r="D60" s="15"/>
      <c r="E60" s="15"/>
      <c r="F60" s="15"/>
      <c r="G60" s="15"/>
      <c r="H60" s="15"/>
      <c r="I60" s="15"/>
      <c r="J60" s="15"/>
      <c r="K60" s="18"/>
      <c r="O60" s="2"/>
    </row>
    <row r="61" spans="1:15" s="9" customFormat="1" x14ac:dyDescent="0.2">
      <c r="A61" s="7" t="s">
        <v>49</v>
      </c>
      <c r="B61" s="15"/>
      <c r="C61" s="15"/>
      <c r="D61" s="15"/>
      <c r="E61" s="15"/>
      <c r="F61" s="15"/>
      <c r="G61" s="15"/>
      <c r="H61" s="15"/>
      <c r="I61" s="15"/>
      <c r="J61" s="15"/>
      <c r="K61" s="16"/>
      <c r="O61" s="2"/>
    </row>
    <row r="62" spans="1:15" s="9" customFormat="1" x14ac:dyDescent="0.2">
      <c r="A62" s="10"/>
      <c r="B62" s="10" t="s">
        <v>0</v>
      </c>
      <c r="C62" s="10" t="s">
        <v>1</v>
      </c>
      <c r="D62" s="10" t="s">
        <v>2</v>
      </c>
      <c r="E62" s="10" t="s">
        <v>3</v>
      </c>
      <c r="F62" s="10" t="s">
        <v>4</v>
      </c>
      <c r="G62" s="10" t="s">
        <v>5</v>
      </c>
      <c r="H62" s="10" t="s">
        <v>40</v>
      </c>
      <c r="I62" s="10" t="s">
        <v>50</v>
      </c>
      <c r="J62" s="10" t="s">
        <v>51</v>
      </c>
      <c r="K62" s="10" t="s">
        <v>6</v>
      </c>
      <c r="L62" s="11">
        <v>29000</v>
      </c>
      <c r="O62" s="2"/>
    </row>
    <row r="63" spans="1:15" ht="15" x14ac:dyDescent="0.25">
      <c r="A63" s="12" t="s">
        <v>0</v>
      </c>
      <c r="B63" s="12">
        <f>M63</f>
        <v>29000</v>
      </c>
      <c r="C63" s="12"/>
      <c r="D63" s="12"/>
      <c r="E63" s="12"/>
      <c r="F63" s="12"/>
      <c r="G63" s="12"/>
      <c r="H63" s="12"/>
      <c r="I63" s="12"/>
      <c r="J63" s="12"/>
      <c r="K63" s="12">
        <f>SUM(B63:G63)</f>
        <v>29000</v>
      </c>
      <c r="L63" s="24">
        <f>(M63-L62)/L62</f>
        <v>0</v>
      </c>
      <c r="M63" s="14">
        <f>L62</f>
        <v>29000</v>
      </c>
      <c r="N63"/>
    </row>
    <row r="64" spans="1:15" ht="15" x14ac:dyDescent="0.25">
      <c r="A64" s="12" t="s">
        <v>7</v>
      </c>
      <c r="B64" s="12">
        <f>L62/4</f>
        <v>7250</v>
      </c>
      <c r="C64" s="12">
        <f>N64</f>
        <v>5546.2499999999991</v>
      </c>
      <c r="D64" s="12">
        <f>C64</f>
        <v>5546.2499999999991</v>
      </c>
      <c r="E64" s="12">
        <f>D64</f>
        <v>5546.2499999999991</v>
      </c>
      <c r="F64" s="12">
        <f>E64</f>
        <v>5546.2499999999991</v>
      </c>
      <c r="G64" s="12"/>
      <c r="H64" s="12"/>
      <c r="I64" s="12"/>
      <c r="J64" s="12"/>
      <c r="K64" s="12">
        <f>SUM(B64:G64)</f>
        <v>29435</v>
      </c>
      <c r="L64" s="24">
        <f>(M64-L62)/L62</f>
        <v>1.4999999999999875E-2</v>
      </c>
      <c r="M64">
        <f>L62*1.015</f>
        <v>29434.999999999996</v>
      </c>
      <c r="N64" s="14">
        <f>(M64-B64)/4</f>
        <v>5546.2499999999991</v>
      </c>
    </row>
    <row r="65" spans="1:14" ht="15" x14ac:dyDescent="0.25">
      <c r="A65" s="12" t="s">
        <v>8</v>
      </c>
      <c r="B65" s="12">
        <f>L62/4</f>
        <v>7250</v>
      </c>
      <c r="C65" s="12">
        <f>N65</f>
        <v>2881.8749999999995</v>
      </c>
      <c r="D65" s="12">
        <f>C65</f>
        <v>2881.8749999999995</v>
      </c>
      <c r="E65" s="12">
        <f t="shared" ref="E65:J65" si="8">D65</f>
        <v>2881.8749999999995</v>
      </c>
      <c r="F65" s="12">
        <f t="shared" si="8"/>
        <v>2881.8749999999995</v>
      </c>
      <c r="G65" s="12">
        <f t="shared" si="8"/>
        <v>2881.8749999999995</v>
      </c>
      <c r="H65" s="12">
        <f t="shared" si="8"/>
        <v>2881.8749999999995</v>
      </c>
      <c r="I65" s="12">
        <f t="shared" si="8"/>
        <v>2881.8749999999995</v>
      </c>
      <c r="J65" s="12">
        <f t="shared" si="8"/>
        <v>2881.8749999999995</v>
      </c>
      <c r="K65" s="12">
        <f>SUM(B65:J65)</f>
        <v>30305</v>
      </c>
      <c r="L65" s="24">
        <f>(M65-L62)/L62</f>
        <v>4.4999999999999873E-2</v>
      </c>
      <c r="M65" s="14">
        <f>L62*1.045</f>
        <v>30304.999999999996</v>
      </c>
      <c r="N65" s="14">
        <f>(M65-B65)/8</f>
        <v>2881.8749999999995</v>
      </c>
    </row>
    <row r="66" spans="1:14" x14ac:dyDescent="0.2">
      <c r="A66" s="5"/>
      <c r="B66" s="5"/>
      <c r="C66" s="5"/>
      <c r="D66" s="5"/>
      <c r="E66" s="5"/>
      <c r="F66" s="5"/>
      <c r="G66" s="5"/>
      <c r="H66" s="5"/>
      <c r="I66" s="5"/>
      <c r="J66" s="5"/>
      <c r="N66" s="5"/>
    </row>
    <row r="68" spans="1:14" x14ac:dyDescent="0.2">
      <c r="A68" s="2" t="s">
        <v>10</v>
      </c>
    </row>
    <row r="69" spans="1:14" x14ac:dyDescent="0.2">
      <c r="A69" s="2" t="s">
        <v>11</v>
      </c>
    </row>
    <row r="70" spans="1:14" x14ac:dyDescent="0.2">
      <c r="A70" s="2" t="s">
        <v>12</v>
      </c>
    </row>
    <row r="71" spans="1:14" x14ac:dyDescent="0.2">
      <c r="A71" s="2" t="s">
        <v>38</v>
      </c>
    </row>
    <row r="72" spans="1:14" x14ac:dyDescent="0.2">
      <c r="A72" s="2" t="s">
        <v>13</v>
      </c>
    </row>
    <row r="73" spans="1:14" x14ac:dyDescent="0.2">
      <c r="A73" s="2" t="s">
        <v>14</v>
      </c>
    </row>
    <row r="76" spans="1:14" x14ac:dyDescent="0.2">
      <c r="A76" s="9" t="s">
        <v>52</v>
      </c>
      <c r="B76" s="25"/>
      <c r="C76" s="25"/>
      <c r="D76" s="25"/>
    </row>
    <row r="77" spans="1:14" x14ac:dyDescent="0.2">
      <c r="A77" s="9"/>
      <c r="B77" s="25"/>
      <c r="C77" s="25"/>
      <c r="D77" s="25"/>
    </row>
    <row r="78" spans="1:14" x14ac:dyDescent="0.2">
      <c r="A78" s="9" t="s">
        <v>55</v>
      </c>
      <c r="B78" s="25" t="s">
        <v>56</v>
      </c>
      <c r="C78" s="25"/>
      <c r="D78" s="25"/>
    </row>
    <row r="79" spans="1:14" x14ac:dyDescent="0.2">
      <c r="A79" s="9" t="s">
        <v>53</v>
      </c>
      <c r="B79" s="25" t="s">
        <v>54</v>
      </c>
      <c r="C79" s="25"/>
      <c r="D79" s="25"/>
    </row>
    <row r="80" spans="1:14" x14ac:dyDescent="0.2">
      <c r="A80" s="9" t="s">
        <v>57</v>
      </c>
      <c r="B80" s="25" t="s">
        <v>58</v>
      </c>
      <c r="C80" s="25"/>
      <c r="D80" s="25"/>
    </row>
  </sheetData>
  <mergeCells count="1">
    <mergeCell ref="A2:J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4</vt:i4>
      </vt:variant>
      <vt:variant>
        <vt:lpstr>Adlandırılmış Aralıklar</vt:lpstr>
      </vt:variant>
      <vt:variant>
        <vt:i4>3</vt:i4>
      </vt:variant>
    </vt:vector>
  </HeadingPairs>
  <TitlesOfParts>
    <vt:vector size="7" baseType="lpstr">
      <vt:lpstr>HAZİRAN LİSANS</vt:lpstr>
      <vt:lpstr>HAZİRAN MYO</vt:lpstr>
      <vt:lpstr>HAZİRAN SHMYO</vt:lpstr>
      <vt:lpstr>HAZİRAN YURT</vt:lpstr>
      <vt:lpstr>'HAZİRAN LİSANS'!Yazdırma_Alanı</vt:lpstr>
      <vt:lpstr>'HAZİRAN MYO'!Yazdırma_Alanı</vt:lpstr>
      <vt:lpstr>'HAZİRAN SHMYO'!Yazdırma_Alanı</vt:lpstr>
    </vt:vector>
  </TitlesOfParts>
  <Company>HP</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Banu Çelebi</dc:creator>
  <cp:lastModifiedBy>Kayit3</cp:lastModifiedBy>
  <cp:lastPrinted>2017-05-31T06:50:13Z</cp:lastPrinted>
  <dcterms:created xsi:type="dcterms:W3CDTF">2014-02-13T06:07:16Z</dcterms:created>
  <dcterms:modified xsi:type="dcterms:W3CDTF">2017-06-01T10:05:31Z</dcterms:modified>
</cp:coreProperties>
</file>